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 Work\~ Work - Dump\"/>
    </mc:Choice>
  </mc:AlternateContent>
  <xr:revisionPtr revIDLastSave="0" documentId="8_{225C4899-70C4-490C-A894-672D2910F42C}" xr6:coauthVersionLast="47" xr6:coauthVersionMax="47" xr10:uidLastSave="{00000000-0000-0000-0000-000000000000}"/>
  <bookViews>
    <workbookView xWindow="-110" yWindow="-110" windowWidth="38620" windowHeight="21100" activeTab="1" xr2:uid="{00000000-000D-0000-FFFF-FFFF00000000}"/>
  </bookViews>
  <sheets>
    <sheet name="Data" sheetId="3" r:id="rId1"/>
    <sheet name="Front" sheetId="6" r:id="rId2"/>
    <sheet name="template_rse" sheetId="5" state="hidden" r:id="rId3"/>
    <sheet name="format" sheetId="2" state="hidden" r:id="rId4"/>
  </sheets>
  <definedNames>
    <definedName name="_xlnm.Print_Area" localSheetId="1">Front!$C$1:$AJ$98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72" i="3" l="1"/>
  <c r="AE16" i="6"/>
  <c r="AF16" i="6" s="1"/>
  <c r="AE17" i="6"/>
  <c r="AF17" i="6" s="1"/>
  <c r="AE18" i="6"/>
  <c r="AF18" i="6" s="1"/>
  <c r="AE19" i="6"/>
  <c r="AF19" i="6" s="1"/>
  <c r="AE20" i="6"/>
  <c r="AF20" i="6" s="1"/>
  <c r="AE21" i="6"/>
  <c r="AF21" i="6" s="1"/>
  <c r="AE22" i="6"/>
  <c r="AF22" i="6" s="1"/>
  <c r="AE23" i="6"/>
  <c r="AF23" i="6" s="1"/>
  <c r="AE24" i="6"/>
  <c r="AF24" i="6" s="1"/>
  <c r="AE25" i="6"/>
  <c r="AF25" i="6" s="1"/>
  <c r="AE26" i="6"/>
  <c r="AF26" i="6" s="1"/>
  <c r="AE27" i="6"/>
  <c r="AF27" i="6" s="1"/>
  <c r="AE28" i="6"/>
  <c r="AF28" i="6" s="1"/>
  <c r="AE29" i="6"/>
  <c r="AF29" i="6" s="1"/>
  <c r="AE30" i="6"/>
  <c r="AF30" i="6" s="1"/>
  <c r="AE31" i="6"/>
  <c r="AF31" i="6" s="1"/>
  <c r="AE32" i="6"/>
  <c r="AF32" i="6" s="1"/>
  <c r="AE33" i="6"/>
  <c r="AF33" i="6" s="1"/>
  <c r="AE34" i="6"/>
  <c r="AF34" i="6" s="1"/>
  <c r="AE35" i="6"/>
  <c r="AF35" i="6" s="1"/>
  <c r="AE36" i="6"/>
  <c r="AF36" i="6" s="1"/>
  <c r="AE37" i="6"/>
  <c r="AF37" i="6" s="1"/>
  <c r="AE38" i="6"/>
  <c r="AF38" i="6" s="1"/>
  <c r="AE39" i="6"/>
  <c r="AF39" i="6" s="1"/>
  <c r="AE40" i="6"/>
  <c r="AF40" i="6" s="1"/>
  <c r="AE41" i="6"/>
  <c r="AF41" i="6" s="1"/>
  <c r="AE42" i="6"/>
  <c r="AF42" i="6" s="1"/>
  <c r="AE43" i="6"/>
  <c r="AF43" i="6" s="1"/>
  <c r="AE44" i="6"/>
  <c r="AF44" i="6" s="1"/>
  <c r="AE45" i="6"/>
  <c r="AF45" i="6" s="1"/>
  <c r="AE46" i="6"/>
  <c r="AF46" i="6" s="1"/>
  <c r="AE47" i="6"/>
  <c r="AF47" i="6" s="1"/>
  <c r="AE48" i="6"/>
  <c r="AF48" i="6" s="1"/>
  <c r="AE49" i="6"/>
  <c r="AF49" i="6" s="1"/>
  <c r="AE50" i="6"/>
  <c r="AF50" i="6" s="1"/>
  <c r="AE51" i="6"/>
  <c r="AF51" i="6" s="1"/>
  <c r="AE52" i="6"/>
  <c r="AF52" i="6" s="1"/>
  <c r="AE53" i="6"/>
  <c r="AF53" i="6" s="1"/>
  <c r="AE54" i="6"/>
  <c r="AF54" i="6" s="1"/>
  <c r="AE55" i="6"/>
  <c r="AF55" i="6" s="1"/>
  <c r="AE56" i="6"/>
  <c r="AF56" i="6" s="1"/>
  <c r="AE57" i="6"/>
  <c r="AF57" i="6" s="1"/>
  <c r="AE58" i="6"/>
  <c r="AF58" i="6" s="1"/>
  <c r="AE59" i="6"/>
  <c r="AF59" i="6" s="1"/>
  <c r="AE60" i="6"/>
  <c r="AF60" i="6" s="1"/>
  <c r="AE61" i="6"/>
  <c r="AF61" i="6" s="1"/>
  <c r="AE62" i="6"/>
  <c r="AF62" i="6" s="1"/>
  <c r="AE63" i="6"/>
  <c r="AF63" i="6" s="1"/>
  <c r="AE64" i="6"/>
  <c r="AF64" i="6" s="1"/>
  <c r="AE65" i="6"/>
  <c r="AF65" i="6" s="1"/>
  <c r="AE66" i="6"/>
  <c r="AF66" i="6" s="1"/>
  <c r="AE67" i="6"/>
  <c r="AF67" i="6" s="1"/>
  <c r="AE68" i="6"/>
  <c r="AF68" i="6" s="1"/>
  <c r="AE69" i="6"/>
  <c r="AF69" i="6" s="1"/>
  <c r="AE70" i="6"/>
  <c r="AF70" i="6" s="1"/>
  <c r="AE71" i="6"/>
  <c r="AF71" i="6" s="1"/>
  <c r="AE72" i="6"/>
  <c r="AF72" i="6" s="1"/>
  <c r="AE73" i="6"/>
  <c r="AF73" i="6" s="1"/>
  <c r="AE74" i="6"/>
  <c r="AF74" i="6" s="1"/>
  <c r="AE75" i="6"/>
  <c r="AF75" i="6" s="1"/>
  <c r="AE76" i="6"/>
  <c r="AF76" i="6" s="1"/>
  <c r="AE77" i="6"/>
  <c r="AF77" i="6" s="1"/>
  <c r="AE78" i="6"/>
  <c r="AF78" i="6" s="1"/>
  <c r="AE79" i="6"/>
  <c r="AF79" i="6" s="1"/>
  <c r="AE80" i="6"/>
  <c r="AF80" i="6" s="1"/>
  <c r="AE81" i="6"/>
  <c r="AF81" i="6" s="1"/>
  <c r="AE82" i="6"/>
  <c r="AF82" i="6" s="1"/>
  <c r="AE83" i="6"/>
  <c r="AF83" i="6" s="1"/>
  <c r="AE84" i="6"/>
  <c r="AF84" i="6" s="1"/>
  <c r="AE85" i="6"/>
  <c r="AF85" i="6" s="1"/>
  <c r="AE86" i="6"/>
  <c r="AF86" i="6" s="1"/>
  <c r="AE87" i="6"/>
  <c r="AF87" i="6" s="1"/>
  <c r="AE88" i="6"/>
  <c r="AF88" i="6" s="1"/>
  <c r="AE89" i="6"/>
  <c r="AF89" i="6" s="1"/>
  <c r="AE90" i="6"/>
  <c r="AF90" i="6" s="1"/>
  <c r="AE91" i="6"/>
  <c r="AF91" i="6" s="1"/>
  <c r="AE92" i="6"/>
  <c r="AF92" i="6" s="1"/>
  <c r="AE93" i="6"/>
  <c r="AF93" i="6" s="1"/>
  <c r="AE94" i="6"/>
  <c r="AF94" i="6" s="1"/>
  <c r="AE15" i="6"/>
  <c r="AF15" i="6" s="1"/>
  <c r="CA11" i="3"/>
  <c r="CB11" i="3"/>
  <c r="CA12" i="3"/>
  <c r="CB12" i="3"/>
  <c r="CA13" i="3"/>
  <c r="CB13" i="3"/>
  <c r="CA14" i="3"/>
  <c r="CB14" i="3"/>
  <c r="CA15" i="3"/>
  <c r="CB15" i="3"/>
  <c r="CA16" i="3"/>
  <c r="CB16" i="3"/>
  <c r="CA17" i="3"/>
  <c r="CB17" i="3"/>
  <c r="CA18" i="3"/>
  <c r="CB18" i="3"/>
  <c r="CA19" i="3"/>
  <c r="CB19" i="3"/>
  <c r="CA20" i="3"/>
  <c r="CB20" i="3"/>
  <c r="CA21" i="3"/>
  <c r="CB21" i="3"/>
  <c r="CA22" i="3"/>
  <c r="CB22" i="3"/>
  <c r="CA23" i="3"/>
  <c r="CB23" i="3"/>
  <c r="CA24" i="3"/>
  <c r="CB24" i="3"/>
  <c r="CA25" i="3"/>
  <c r="CB25" i="3"/>
  <c r="CA26" i="3"/>
  <c r="CB26" i="3"/>
  <c r="CA27" i="3"/>
  <c r="CB27" i="3"/>
  <c r="CA28" i="3"/>
  <c r="CB28" i="3"/>
  <c r="CA29" i="3"/>
  <c r="CB29" i="3"/>
  <c r="CA30" i="3"/>
  <c r="CB30" i="3"/>
  <c r="CA31" i="3"/>
  <c r="CB31" i="3"/>
  <c r="CA32" i="3"/>
  <c r="CB32" i="3"/>
  <c r="CA33" i="3"/>
  <c r="CB33" i="3"/>
  <c r="CA34" i="3"/>
  <c r="CB34" i="3"/>
  <c r="CA35" i="3"/>
  <c r="CB35" i="3"/>
  <c r="CA36" i="3"/>
  <c r="CB36" i="3"/>
  <c r="CA37" i="3"/>
  <c r="CB37" i="3"/>
  <c r="CA38" i="3"/>
  <c r="CB38" i="3"/>
  <c r="CA39" i="3"/>
  <c r="CB39" i="3"/>
  <c r="CA40" i="3"/>
  <c r="CB40" i="3"/>
  <c r="CA41" i="3"/>
  <c r="CB41" i="3"/>
  <c r="CA42" i="3"/>
  <c r="CB42" i="3"/>
  <c r="CA43" i="3"/>
  <c r="CB43" i="3"/>
  <c r="CA44" i="3"/>
  <c r="CB44" i="3"/>
  <c r="CA45" i="3"/>
  <c r="CB45" i="3"/>
  <c r="CA46" i="3"/>
  <c r="CB46" i="3"/>
  <c r="CA47" i="3"/>
  <c r="CB47" i="3"/>
  <c r="CA48" i="3"/>
  <c r="CB48" i="3"/>
  <c r="CA49" i="3"/>
  <c r="CB49" i="3"/>
  <c r="CA50" i="3"/>
  <c r="CB50" i="3"/>
  <c r="CA51" i="3"/>
  <c r="CB51" i="3"/>
  <c r="CA52" i="3"/>
  <c r="CB52" i="3"/>
  <c r="CA53" i="3"/>
  <c r="CB53" i="3"/>
  <c r="CA54" i="3"/>
  <c r="CB54" i="3"/>
  <c r="CA55" i="3"/>
  <c r="CB55" i="3"/>
  <c r="CA56" i="3"/>
  <c r="CB56" i="3"/>
  <c r="CA57" i="3"/>
  <c r="CB57" i="3"/>
  <c r="CA58" i="3"/>
  <c r="CB58" i="3"/>
  <c r="CA59" i="3"/>
  <c r="CB59" i="3"/>
  <c r="CA60" i="3"/>
  <c r="CB60" i="3"/>
  <c r="CA61" i="3"/>
  <c r="CB61" i="3"/>
  <c r="CA62" i="3"/>
  <c r="CB62" i="3"/>
  <c r="CA63" i="3"/>
  <c r="CB63" i="3"/>
  <c r="CA64" i="3"/>
  <c r="CB64" i="3"/>
  <c r="CA65" i="3"/>
  <c r="CB65" i="3"/>
  <c r="CA66" i="3"/>
  <c r="CB66" i="3"/>
  <c r="CA67" i="3"/>
  <c r="CB67" i="3"/>
  <c r="CA68" i="3"/>
  <c r="CB68" i="3"/>
  <c r="CA69" i="3"/>
  <c r="CB69" i="3"/>
  <c r="CA70" i="3"/>
  <c r="CB70" i="3"/>
  <c r="CA71" i="3"/>
  <c r="CB71" i="3"/>
  <c r="CA72" i="3"/>
  <c r="CB72" i="3"/>
  <c r="CA73" i="3"/>
  <c r="CB73" i="3"/>
  <c r="CA74" i="3"/>
  <c r="CB74" i="3"/>
  <c r="CA75" i="3"/>
  <c r="CB75" i="3"/>
  <c r="CA76" i="3"/>
  <c r="CB76" i="3"/>
  <c r="CA77" i="3"/>
  <c r="CB77" i="3"/>
  <c r="CA78" i="3"/>
  <c r="CB78" i="3"/>
  <c r="CA79" i="3"/>
  <c r="CB79" i="3"/>
  <c r="CA80" i="3"/>
  <c r="CB80" i="3"/>
  <c r="CA81" i="3"/>
  <c r="CB81" i="3"/>
  <c r="CA82" i="3"/>
  <c r="CB82" i="3"/>
  <c r="CA83" i="3"/>
  <c r="CB83" i="3"/>
  <c r="CA84" i="3"/>
  <c r="CB84" i="3"/>
  <c r="CA85" i="3"/>
  <c r="CB85" i="3"/>
  <c r="CA86" i="3"/>
  <c r="CB86" i="3"/>
  <c r="CA87" i="3"/>
  <c r="CB87" i="3"/>
  <c r="CA88" i="3"/>
  <c r="CB88" i="3"/>
  <c r="CA89" i="3"/>
  <c r="CB89" i="3"/>
  <c r="CB10" i="3"/>
  <c r="CA10" i="3"/>
  <c r="BZ11" i="3"/>
  <c r="BZ12" i="3"/>
  <c r="BZ13" i="3"/>
  <c r="BZ14" i="3"/>
  <c r="BZ15" i="3"/>
  <c r="BZ16" i="3"/>
  <c r="BZ17" i="3"/>
  <c r="BZ18" i="3"/>
  <c r="BZ19" i="3"/>
  <c r="BZ20" i="3"/>
  <c r="BZ21" i="3"/>
  <c r="BZ22" i="3"/>
  <c r="BZ23" i="3"/>
  <c r="BZ24" i="3"/>
  <c r="BZ25" i="3"/>
  <c r="BZ26" i="3"/>
  <c r="BZ27" i="3"/>
  <c r="BZ28" i="3"/>
  <c r="BZ29" i="3"/>
  <c r="BZ30" i="3"/>
  <c r="BZ31" i="3"/>
  <c r="BZ32" i="3"/>
  <c r="BZ33" i="3"/>
  <c r="BZ34" i="3"/>
  <c r="BZ35" i="3"/>
  <c r="BZ36" i="3"/>
  <c r="BZ37" i="3"/>
  <c r="BZ38" i="3"/>
  <c r="BZ39" i="3"/>
  <c r="BZ40" i="3"/>
  <c r="BZ41" i="3"/>
  <c r="BZ42" i="3"/>
  <c r="BZ43" i="3"/>
  <c r="BZ44" i="3"/>
  <c r="BZ45" i="3"/>
  <c r="BZ46" i="3"/>
  <c r="BZ47" i="3"/>
  <c r="BZ48" i="3"/>
  <c r="BZ49" i="3"/>
  <c r="BZ50" i="3"/>
  <c r="BZ51" i="3"/>
  <c r="BZ52" i="3"/>
  <c r="BZ53" i="3"/>
  <c r="BZ54" i="3"/>
  <c r="BZ55" i="3"/>
  <c r="BZ56" i="3"/>
  <c r="BZ57" i="3"/>
  <c r="BZ58" i="3"/>
  <c r="BZ59" i="3"/>
  <c r="BZ60" i="3"/>
  <c r="BZ61" i="3"/>
  <c r="BZ62" i="3"/>
  <c r="BZ63" i="3"/>
  <c r="BZ64" i="3"/>
  <c r="BZ65" i="3"/>
  <c r="BZ66" i="3"/>
  <c r="BZ67" i="3"/>
  <c r="BZ68" i="3"/>
  <c r="BZ69" i="3"/>
  <c r="BZ70" i="3"/>
  <c r="BZ71" i="3"/>
  <c r="BZ73" i="3"/>
  <c r="BZ74" i="3"/>
  <c r="BZ75" i="3"/>
  <c r="BZ76" i="3"/>
  <c r="BZ77" i="3"/>
  <c r="BZ78" i="3"/>
  <c r="BZ79" i="3"/>
  <c r="BZ80" i="3"/>
  <c r="BZ81" i="3"/>
  <c r="BZ82" i="3"/>
  <c r="BZ83" i="3"/>
  <c r="BZ84" i="3"/>
  <c r="BZ85" i="3"/>
  <c r="BZ86" i="3"/>
  <c r="BZ87" i="3"/>
  <c r="BZ88" i="3"/>
  <c r="BZ89" i="3"/>
  <c r="BZ10" i="3"/>
  <c r="AG15" i="6" l="1"/>
  <c r="AG33" i="6"/>
  <c r="AG35" i="6"/>
  <c r="AG92" i="6"/>
  <c r="AG90" i="6"/>
  <c r="AG68" i="6"/>
  <c r="AG86" i="6"/>
  <c r="AG25" i="6"/>
  <c r="AG23" i="6"/>
  <c r="AG82" i="6"/>
  <c r="AG62" i="6"/>
  <c r="AG42" i="6"/>
  <c r="AG22" i="6"/>
  <c r="AG54" i="6"/>
  <c r="AG51" i="6"/>
  <c r="AG89" i="6"/>
  <c r="AG27" i="6"/>
  <c r="AG84" i="6"/>
  <c r="AG41" i="6"/>
  <c r="AG80" i="6"/>
  <c r="AG60" i="6"/>
  <c r="AG40" i="6"/>
  <c r="AG20" i="6"/>
  <c r="AG55" i="6"/>
  <c r="AG74" i="6"/>
  <c r="AG73" i="6"/>
  <c r="AG52" i="6"/>
  <c r="AG71" i="6"/>
  <c r="AG30" i="6"/>
  <c r="AG69" i="6"/>
  <c r="AG28" i="6"/>
  <c r="AG47" i="6"/>
  <c r="AG46" i="6"/>
  <c r="AG45" i="6"/>
  <c r="AG44" i="6"/>
  <c r="AG63" i="6"/>
  <c r="AG21" i="6"/>
  <c r="AG59" i="6"/>
  <c r="AG19" i="6"/>
  <c r="AG78" i="6"/>
  <c r="AG58" i="6"/>
  <c r="AG38" i="6"/>
  <c r="AG18" i="6"/>
  <c r="AG75" i="6"/>
  <c r="AG34" i="6"/>
  <c r="AG53" i="6"/>
  <c r="AG32" i="6"/>
  <c r="AG31" i="6"/>
  <c r="AG50" i="6"/>
  <c r="AG49" i="6"/>
  <c r="AG48" i="6"/>
  <c r="AG67" i="6"/>
  <c r="AG26" i="6"/>
  <c r="AG85" i="6"/>
  <c r="AG24" i="6"/>
  <c r="AG43" i="6"/>
  <c r="AG81" i="6"/>
  <c r="AG79" i="6"/>
  <c r="AG77" i="6"/>
  <c r="AG57" i="6"/>
  <c r="AG37" i="6"/>
  <c r="AG17" i="6"/>
  <c r="AG94" i="6"/>
  <c r="AG93" i="6"/>
  <c r="AG72" i="6"/>
  <c r="AG91" i="6"/>
  <c r="AG70" i="6"/>
  <c r="AG29" i="6"/>
  <c r="AG88" i="6"/>
  <c r="AG87" i="6"/>
  <c r="AG66" i="6"/>
  <c r="AG65" i="6"/>
  <c r="AG64" i="6"/>
  <c r="AG83" i="6"/>
  <c r="AG61" i="6"/>
  <c r="AG39" i="6"/>
  <c r="AG76" i="6"/>
  <c r="AG56" i="6"/>
  <c r="AG36" i="6"/>
  <c r="AG16" i="6"/>
  <c r="AI82" i="6" s="1"/>
  <c r="U46" i="6"/>
  <c r="V46" i="6" s="1"/>
  <c r="U47" i="6"/>
  <c r="V47" i="6" s="1"/>
  <c r="U48" i="6"/>
  <c r="V48" i="6" s="1"/>
  <c r="U49" i="6"/>
  <c r="V49" i="6" s="1"/>
  <c r="U50" i="6"/>
  <c r="V50" i="6" s="1"/>
  <c r="U51" i="6"/>
  <c r="V51" i="6" s="1"/>
  <c r="U52" i="6"/>
  <c r="V52" i="6" s="1"/>
  <c r="U53" i="6"/>
  <c r="V53" i="6" s="1"/>
  <c r="U54" i="6"/>
  <c r="V54" i="6" s="1"/>
  <c r="U55" i="6"/>
  <c r="V55" i="6" s="1"/>
  <c r="U56" i="6"/>
  <c r="V56" i="6" s="1"/>
  <c r="U57" i="6"/>
  <c r="V57" i="6" s="1"/>
  <c r="U58" i="6"/>
  <c r="V58" i="6" s="1"/>
  <c r="U59" i="6"/>
  <c r="V59" i="6" s="1"/>
  <c r="U60" i="6"/>
  <c r="V60" i="6" s="1"/>
  <c r="U61" i="6"/>
  <c r="V61" i="6" s="1"/>
  <c r="U62" i="6"/>
  <c r="V62" i="6" s="1"/>
  <c r="U63" i="6"/>
  <c r="V63" i="6" s="1"/>
  <c r="U64" i="6"/>
  <c r="V64" i="6" s="1"/>
  <c r="U65" i="6"/>
  <c r="V65" i="6" s="1"/>
  <c r="U66" i="6"/>
  <c r="V66" i="6" s="1"/>
  <c r="U67" i="6"/>
  <c r="V67" i="6" s="1"/>
  <c r="U68" i="6"/>
  <c r="V68" i="6" s="1"/>
  <c r="U69" i="6"/>
  <c r="V69" i="6" s="1"/>
  <c r="U70" i="6"/>
  <c r="V70" i="6" s="1"/>
  <c r="U71" i="6"/>
  <c r="V71" i="6" s="1"/>
  <c r="U72" i="6"/>
  <c r="V72" i="6" s="1"/>
  <c r="U73" i="6"/>
  <c r="V73" i="6" s="1"/>
  <c r="U74" i="6"/>
  <c r="V74" i="6" s="1"/>
  <c r="U75" i="6"/>
  <c r="V75" i="6" s="1"/>
  <c r="U76" i="6"/>
  <c r="V76" i="6" s="1"/>
  <c r="U77" i="6"/>
  <c r="V77" i="6" s="1"/>
  <c r="U78" i="6"/>
  <c r="V78" i="6" s="1"/>
  <c r="U79" i="6"/>
  <c r="V79" i="6" s="1"/>
  <c r="U80" i="6"/>
  <c r="V80" i="6" s="1"/>
  <c r="U81" i="6"/>
  <c r="V81" i="6" s="1"/>
  <c r="U82" i="6"/>
  <c r="V82" i="6" s="1"/>
  <c r="U83" i="6"/>
  <c r="V83" i="6" s="1"/>
  <c r="U84" i="6"/>
  <c r="V84" i="6" s="1"/>
  <c r="U85" i="6"/>
  <c r="V85" i="6" s="1"/>
  <c r="U86" i="6"/>
  <c r="V86" i="6" s="1"/>
  <c r="U87" i="6"/>
  <c r="V87" i="6" s="1"/>
  <c r="U88" i="6"/>
  <c r="V88" i="6" s="1"/>
  <c r="U89" i="6"/>
  <c r="V89" i="6" s="1"/>
  <c r="U90" i="6"/>
  <c r="V90" i="6" s="1"/>
  <c r="U91" i="6"/>
  <c r="V91" i="6" s="1"/>
  <c r="U92" i="6"/>
  <c r="V92" i="6" s="1"/>
  <c r="U93" i="6"/>
  <c r="V93" i="6" s="1"/>
  <c r="U94" i="6"/>
  <c r="V94" i="6" s="1"/>
  <c r="U95" i="6"/>
  <c r="V95" i="6" s="1"/>
  <c r="U96" i="6"/>
  <c r="V96" i="6" s="1"/>
  <c r="U97" i="6"/>
  <c r="V97" i="6" s="1"/>
  <c r="U27" i="6"/>
  <c r="V27" i="6" s="1"/>
  <c r="U28" i="6"/>
  <c r="V28" i="6" s="1"/>
  <c r="U29" i="6"/>
  <c r="V29" i="6" s="1"/>
  <c r="U30" i="6"/>
  <c r="V30" i="6" s="1"/>
  <c r="U31" i="6"/>
  <c r="V31" i="6" s="1"/>
  <c r="U32" i="6"/>
  <c r="V32" i="6" s="1"/>
  <c r="U33" i="6"/>
  <c r="V33" i="6" s="1"/>
  <c r="U34" i="6"/>
  <c r="V34" i="6" s="1"/>
  <c r="U35" i="6"/>
  <c r="V35" i="6" s="1"/>
  <c r="U36" i="6"/>
  <c r="V36" i="6" s="1"/>
  <c r="U37" i="6"/>
  <c r="V37" i="6" s="1"/>
  <c r="U38" i="6"/>
  <c r="V38" i="6" s="1"/>
  <c r="U39" i="6"/>
  <c r="V39" i="6" s="1"/>
  <c r="U40" i="6"/>
  <c r="V40" i="6" s="1"/>
  <c r="U41" i="6"/>
  <c r="V41" i="6" s="1"/>
  <c r="U42" i="6"/>
  <c r="V42" i="6" s="1"/>
  <c r="U43" i="6"/>
  <c r="V43" i="6" s="1"/>
  <c r="U44" i="6"/>
  <c r="V44" i="6" s="1"/>
  <c r="U45" i="6"/>
  <c r="V45" i="6" s="1"/>
  <c r="U20" i="6"/>
  <c r="V20" i="6" s="1"/>
  <c r="U21" i="6"/>
  <c r="V21" i="6" s="1"/>
  <c r="U22" i="6"/>
  <c r="V22" i="6" s="1"/>
  <c r="U23" i="6"/>
  <c r="V23" i="6" s="1"/>
  <c r="U24" i="6"/>
  <c r="V24" i="6" s="1"/>
  <c r="U25" i="6"/>
  <c r="V25" i="6" s="1"/>
  <c r="U26" i="6"/>
  <c r="V26" i="6" s="1"/>
  <c r="U19" i="6"/>
  <c r="V19" i="6" s="1"/>
  <c r="E17" i="6"/>
  <c r="F18" i="6"/>
  <c r="F19" i="6"/>
  <c r="F20" i="6"/>
  <c r="F21" i="6"/>
  <c r="F22" i="6"/>
  <c r="F23" i="6"/>
  <c r="F24" i="6"/>
  <c r="J41" i="6" s="1"/>
  <c r="F17" i="6"/>
  <c r="F16" i="6" a="1"/>
  <c r="F16" i="6" s="1"/>
  <c r="E41" i="6" s="1" a="1"/>
  <c r="E41" i="6" s="1"/>
  <c r="E16" i="6" a="1"/>
  <c r="E16" i="6" s="1"/>
  <c r="E40" i="6" s="1" a="1"/>
  <c r="E40" i="6" s="1"/>
  <c r="E18" i="6"/>
  <c r="E19" i="6"/>
  <c r="E20" i="6"/>
  <c r="E21" i="6"/>
  <c r="E22" i="6"/>
  <c r="E23" i="6"/>
  <c r="E24" i="6"/>
  <c r="J40" i="6" s="1"/>
  <c r="AH82" i="6" l="1"/>
  <c r="AI19" i="6"/>
  <c r="AI53" i="6"/>
  <c r="AI24" i="6"/>
  <c r="AI94" i="6"/>
  <c r="AI28" i="6"/>
  <c r="AH34" i="6"/>
  <c r="AH40" i="6"/>
  <c r="AH94" i="6"/>
  <c r="AI83" i="6"/>
  <c r="AI73" i="6"/>
  <c r="AI22" i="6"/>
  <c r="AI51" i="6"/>
  <c r="AI23" i="6"/>
  <c r="AI92" i="6"/>
  <c r="AH31" i="6"/>
  <c r="AI54" i="6"/>
  <c r="AI18" i="6"/>
  <c r="AH53" i="6"/>
  <c r="AI84" i="6"/>
  <c r="AI52" i="6"/>
  <c r="AI64" i="6"/>
  <c r="AI41" i="6"/>
  <c r="AI81" i="6"/>
  <c r="AH91" i="6"/>
  <c r="AH49" i="6"/>
  <c r="AI67" i="6"/>
  <c r="AI74" i="6"/>
  <c r="AH93" i="6"/>
  <c r="AI33" i="6"/>
  <c r="AH43" i="6"/>
  <c r="AH32" i="6"/>
  <c r="AI80" i="6"/>
  <c r="AI76" i="6"/>
  <c r="AH81" i="6"/>
  <c r="AI40" i="6"/>
  <c r="AI57" i="6"/>
  <c r="AH57" i="6"/>
  <c r="AI56" i="6"/>
  <c r="AH76" i="6"/>
  <c r="AH54" i="6"/>
  <c r="AH74" i="6"/>
  <c r="AI43" i="6"/>
  <c r="AI42" i="6"/>
  <c r="AI21" i="6"/>
  <c r="AI93" i="6"/>
  <c r="AI31" i="6"/>
  <c r="AH67" i="6"/>
  <c r="AH68" i="6"/>
  <c r="AI30" i="6"/>
  <c r="AI89" i="6"/>
  <c r="AH69" i="6"/>
  <c r="AH58" i="6"/>
  <c r="AI47" i="6"/>
  <c r="AH47" i="6"/>
  <c r="AI46" i="6"/>
  <c r="AH66" i="6"/>
  <c r="AH30" i="6"/>
  <c r="AH44" i="6"/>
  <c r="AH85" i="6"/>
  <c r="AH23" i="6"/>
  <c r="AH52" i="6"/>
  <c r="AH71" i="6"/>
  <c r="AH89" i="6"/>
  <c r="AH83" i="6"/>
  <c r="AH29" i="6"/>
  <c r="AH51" i="6"/>
  <c r="AH63" i="6"/>
  <c r="AH79" i="6"/>
  <c r="AI60" i="6"/>
  <c r="AH77" i="6"/>
  <c r="AI37" i="6"/>
  <c r="AI69" i="6"/>
  <c r="AH38" i="6"/>
  <c r="AI27" i="6"/>
  <c r="AH27" i="6"/>
  <c r="AI26" i="6"/>
  <c r="AH46" i="6"/>
  <c r="AI75" i="6"/>
  <c r="AI85" i="6"/>
  <c r="AI72" i="6"/>
  <c r="AH92" i="6"/>
  <c r="AI91" i="6"/>
  <c r="AI32" i="6"/>
  <c r="AH15" i="6"/>
  <c r="AH41" i="6"/>
  <c r="AH64" i="6"/>
  <c r="AI71" i="6"/>
  <c r="AH88" i="6"/>
  <c r="AH59" i="6"/>
  <c r="AH72" i="6"/>
  <c r="AH86" i="6"/>
  <c r="AH61" i="6"/>
  <c r="AI79" i="6"/>
  <c r="AH37" i="6"/>
  <c r="AH56" i="6"/>
  <c r="AI68" i="6"/>
  <c r="AH17" i="6"/>
  <c r="AH70" i="6"/>
  <c r="AI49" i="6"/>
  <c r="AI58" i="6"/>
  <c r="AH18" i="6"/>
  <c r="AI35" i="6"/>
  <c r="AI25" i="6"/>
  <c r="AI45" i="6"/>
  <c r="AH26" i="6"/>
  <c r="AH20" i="6"/>
  <c r="AH33" i="6"/>
  <c r="AH73" i="6"/>
  <c r="AI63" i="6"/>
  <c r="AH62" i="6"/>
  <c r="AH55" i="6"/>
  <c r="AH21" i="6"/>
  <c r="AI62" i="6"/>
  <c r="AH87" i="6"/>
  <c r="AI77" i="6"/>
  <c r="AI88" i="6"/>
  <c r="AI78" i="6"/>
  <c r="AI59" i="6"/>
  <c r="AI17" i="6"/>
  <c r="AI16" i="6"/>
  <c r="AH36" i="6"/>
  <c r="AH60" i="6"/>
  <c r="AI39" i="6"/>
  <c r="AI48" i="6"/>
  <c r="AI55" i="6"/>
  <c r="AH45" i="6"/>
  <c r="AH75" i="6"/>
  <c r="AH65" i="6"/>
  <c r="AH16" i="6"/>
  <c r="AH24" i="6"/>
  <c r="AI65" i="6"/>
  <c r="AI15" i="6"/>
  <c r="AH42" i="6"/>
  <c r="AH22" i="6"/>
  <c r="AH84" i="6"/>
  <c r="AI61" i="6"/>
  <c r="AH19" i="6"/>
  <c r="AI70" i="6"/>
  <c r="AH39" i="6"/>
  <c r="AI87" i="6"/>
  <c r="AI86" i="6"/>
  <c r="AI50" i="6"/>
  <c r="AH78" i="6"/>
  <c r="AI66" i="6"/>
  <c r="AI90" i="6"/>
  <c r="AI20" i="6"/>
  <c r="AH48" i="6"/>
  <c r="AI36" i="6"/>
  <c r="AH90" i="6"/>
  <c r="AH80" i="6"/>
  <c r="AH28" i="6"/>
  <c r="AH35" i="6"/>
  <c r="AH50" i="6"/>
  <c r="AI29" i="6"/>
  <c r="AI38" i="6"/>
  <c r="AH25" i="6"/>
  <c r="AI34" i="6"/>
  <c r="AI44" i="6"/>
  <c r="W43" i="6"/>
  <c r="W31" i="6"/>
  <c r="W24" i="6"/>
  <c r="W81" i="6"/>
  <c r="W80" i="6"/>
  <c r="W28" i="6"/>
  <c r="W58" i="6"/>
  <c r="W44" i="6"/>
  <c r="W78" i="6"/>
  <c r="W19" i="6"/>
  <c r="W25" i="6"/>
  <c r="W82" i="6"/>
  <c r="W61" i="6"/>
  <c r="W29" i="6"/>
  <c r="W22" i="6"/>
  <c r="W59" i="6"/>
  <c r="W21" i="6"/>
  <c r="W20" i="6"/>
  <c r="W40" i="6"/>
  <c r="W85" i="6"/>
  <c r="W84" i="6"/>
  <c r="W64" i="6"/>
  <c r="W62" i="6"/>
  <c r="W30" i="6"/>
  <c r="W23" i="6"/>
  <c r="W60" i="6"/>
  <c r="W79" i="6"/>
  <c r="W27" i="6"/>
  <c r="W45" i="6"/>
  <c r="W42" i="6"/>
  <c r="W41" i="6"/>
  <c r="W39" i="6"/>
  <c r="W38" i="6"/>
  <c r="W34" i="6"/>
  <c r="W65" i="6"/>
  <c r="W33" i="6"/>
  <c r="W26" i="6"/>
  <c r="W32" i="6"/>
  <c r="W83" i="6"/>
  <c r="W63" i="6"/>
  <c r="W37" i="6"/>
  <c r="W96" i="6"/>
  <c r="W35" i="6"/>
  <c r="W74" i="6"/>
  <c r="W93" i="6"/>
  <c r="W52" i="6"/>
  <c r="W91" i="6"/>
  <c r="W50" i="6"/>
  <c r="W89" i="6"/>
  <c r="W48" i="6"/>
  <c r="W46" i="6"/>
  <c r="W57" i="6"/>
  <c r="W76" i="6"/>
  <c r="W55" i="6"/>
  <c r="W94" i="6"/>
  <c r="W72" i="6"/>
  <c r="W71" i="6"/>
  <c r="W70" i="6"/>
  <c r="W49" i="6"/>
  <c r="W68" i="6"/>
  <c r="W87" i="6"/>
  <c r="W47" i="6"/>
  <c r="W86" i="6"/>
  <c r="W97" i="6"/>
  <c r="W36" i="6"/>
  <c r="W75" i="6"/>
  <c r="W53" i="6"/>
  <c r="W92" i="6"/>
  <c r="W51" i="6"/>
  <c r="W69" i="6"/>
  <c r="W88" i="6"/>
  <c r="W67" i="6"/>
  <c r="W77" i="6"/>
  <c r="W56" i="6"/>
  <c r="W95" i="6"/>
  <c r="W54" i="6"/>
  <c r="W73" i="6"/>
  <c r="W90" i="6"/>
  <c r="W66" i="6"/>
  <c r="X20" i="6" l="1"/>
  <c r="X30" i="6"/>
  <c r="X40" i="6"/>
  <c r="X50" i="6"/>
  <c r="X60" i="6"/>
  <c r="X70" i="6"/>
  <c r="X80" i="6"/>
  <c r="X90" i="6"/>
  <c r="X23" i="6"/>
  <c r="X93" i="6"/>
  <c r="X74" i="6"/>
  <c r="Y54" i="6"/>
  <c r="X85" i="6"/>
  <c r="Y55" i="6"/>
  <c r="X76" i="6"/>
  <c r="Y76" i="6"/>
  <c r="X47" i="6"/>
  <c r="Y27" i="6"/>
  <c r="Y87" i="6"/>
  <c r="X88" i="6"/>
  <c r="Y48" i="6"/>
  <c r="X29" i="6"/>
  <c r="Y59" i="6"/>
  <c r="Y20" i="6"/>
  <c r="Y30" i="6"/>
  <c r="Y40" i="6"/>
  <c r="Y50" i="6"/>
  <c r="Y60" i="6"/>
  <c r="Y70" i="6"/>
  <c r="Y80" i="6"/>
  <c r="Y90" i="6"/>
  <c r="X33" i="6"/>
  <c r="X83" i="6"/>
  <c r="X34" i="6"/>
  <c r="X84" i="6"/>
  <c r="Y24" i="6"/>
  <c r="Y84" i="6"/>
  <c r="X25" i="6"/>
  <c r="X55" i="6"/>
  <c r="X95" i="6"/>
  <c r="Y85" i="6"/>
  <c r="X36" i="6"/>
  <c r="X66" i="6"/>
  <c r="X96" i="6"/>
  <c r="Y56" i="6"/>
  <c r="Y96" i="6"/>
  <c r="X37" i="6"/>
  <c r="X87" i="6"/>
  <c r="Y37" i="6"/>
  <c r="Y97" i="6"/>
  <c r="X68" i="6"/>
  <c r="Y38" i="6"/>
  <c r="Y68" i="6"/>
  <c r="X59" i="6"/>
  <c r="Y39" i="6"/>
  <c r="X21" i="6"/>
  <c r="X31" i="6"/>
  <c r="X41" i="6"/>
  <c r="X51" i="6"/>
  <c r="X61" i="6"/>
  <c r="X71" i="6"/>
  <c r="X81" i="6"/>
  <c r="X91" i="6"/>
  <c r="X63" i="6"/>
  <c r="X44" i="6"/>
  <c r="Y34" i="6"/>
  <c r="Y94" i="6"/>
  <c r="X65" i="6"/>
  <c r="Y45" i="6"/>
  <c r="Y75" i="6"/>
  <c r="Y95" i="6"/>
  <c r="X56" i="6"/>
  <c r="Y26" i="6"/>
  <c r="Y86" i="6"/>
  <c r="X97" i="6"/>
  <c r="Y67" i="6"/>
  <c r="X58" i="6"/>
  <c r="Y58" i="6"/>
  <c r="X49" i="6"/>
  <c r="Y79" i="6"/>
  <c r="Y21" i="6"/>
  <c r="Y31" i="6"/>
  <c r="Y41" i="6"/>
  <c r="Y51" i="6"/>
  <c r="Y61" i="6"/>
  <c r="Y71" i="6"/>
  <c r="Y81" i="6"/>
  <c r="Y91" i="6"/>
  <c r="X53" i="6"/>
  <c r="X35" i="6"/>
  <c r="X26" i="6"/>
  <c r="Y36" i="6"/>
  <c r="X77" i="6"/>
  <c r="X28" i="6"/>
  <c r="Y78" i="6"/>
  <c r="X69" i="6"/>
  <c r="X22" i="6"/>
  <c r="X32" i="6"/>
  <c r="X42" i="6"/>
  <c r="X52" i="6"/>
  <c r="X62" i="6"/>
  <c r="X72" i="6"/>
  <c r="X82" i="6"/>
  <c r="X92" i="6"/>
  <c r="X43" i="6"/>
  <c r="Y74" i="6"/>
  <c r="X45" i="6"/>
  <c r="X46" i="6"/>
  <c r="Y46" i="6"/>
  <c r="X57" i="6"/>
  <c r="Y47" i="6"/>
  <c r="X48" i="6"/>
  <c r="X89" i="6"/>
  <c r="Y49" i="6"/>
  <c r="Y22" i="6"/>
  <c r="Y32" i="6"/>
  <c r="Y42" i="6"/>
  <c r="Y52" i="6"/>
  <c r="Y62" i="6"/>
  <c r="Y72" i="6"/>
  <c r="Y82" i="6"/>
  <c r="Y92" i="6"/>
  <c r="X73" i="6"/>
  <c r="X64" i="6"/>
  <c r="Y44" i="6"/>
  <c r="Y25" i="6"/>
  <c r="X27" i="6"/>
  <c r="Y77" i="6"/>
  <c r="X38" i="6"/>
  <c r="X39" i="6"/>
  <c r="Y69" i="6"/>
  <c r="Y89" i="6"/>
  <c r="Y23" i="6"/>
  <c r="Y33" i="6"/>
  <c r="Y43" i="6"/>
  <c r="Y53" i="6"/>
  <c r="Y63" i="6"/>
  <c r="Y73" i="6"/>
  <c r="Y83" i="6"/>
  <c r="Y93" i="6"/>
  <c r="X24" i="6"/>
  <c r="X54" i="6"/>
  <c r="X94" i="6"/>
  <c r="Y64" i="6"/>
  <c r="X75" i="6"/>
  <c r="Y35" i="6"/>
  <c r="Y65" i="6"/>
  <c r="X86" i="6"/>
  <c r="Y66" i="6"/>
  <c r="X67" i="6"/>
  <c r="Y57" i="6"/>
  <c r="X78" i="6"/>
  <c r="Y28" i="6"/>
  <c r="Y88" i="6"/>
  <c r="X79" i="6"/>
  <c r="Y29" i="6"/>
  <c r="Y19" i="6"/>
  <c r="X1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<sst xmlns="http://schemas.openxmlformats.org/spreadsheetml/2006/main" count="468" uniqueCount="145">
  <si>
    <t>heading</t>
  </si>
  <si>
    <t>row field</t>
  </si>
  <si>
    <t>footer</t>
  </si>
  <si>
    <t xml:space="preserve">column field </t>
  </si>
  <si>
    <t>field names</t>
  </si>
  <si>
    <t>#TABLE#</t>
  </si>
  <si>
    <t>RSE Data Format:</t>
  </si>
  <si>
    <t>Comment Author:</t>
  </si>
  <si>
    <t>WAA</t>
  </si>
  <si>
    <t>Client geography: LGA (2022-23) (1
2
3
4
5
6)</t>
  </si>
  <si>
    <t>Client location–LGA by Financial year, Homelessness–first reported, Sex and Age group</t>
  </si>
  <si>
    <t>Counting: Client count</t>
  </si>
  <si>
    <t>Filters:</t>
  </si>
  <si>
    <t>Default Summation</t>
  </si>
  <si>
    <t>Client count</t>
  </si>
  <si>
    <t>Financial year</t>
  </si>
  <si>
    <t>2022–23</t>
  </si>
  <si>
    <t>Homelessness–first reported (7)</t>
  </si>
  <si>
    <t>Homeless</t>
  </si>
  <si>
    <t>At risk</t>
  </si>
  <si>
    <t>Total</t>
  </si>
  <si>
    <t>Male</t>
  </si>
  <si>
    <t>Female</t>
  </si>
  <si>
    <t>0–9</t>
  </si>
  <si>
    <t>10–19</t>
  </si>
  <si>
    <t>20–29</t>
  </si>
  <si>
    <t>30–39</t>
  </si>
  <si>
    <t>40–49</t>
  </si>
  <si>
    <t>50–59</t>
  </si>
  <si>
    <t>60+</t>
  </si>
  <si>
    <t>Alpine</t>
  </si>
  <si>
    <t>Ararat</t>
  </si>
  <si>
    <t>Ballarat</t>
  </si>
  <si>
    <t>Banyule</t>
  </si>
  <si>
    <t>Bass Coast</t>
  </si>
  <si>
    <t>Baw Baw</t>
  </si>
  <si>
    <t>Bayside (Vic.)</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</si>
  <si>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</si>
  <si>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</si>
  <si>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</si>
  <si>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</si>
  <si>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</si>
  <si>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</si>
  <si>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</si>
  <si>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</si>
  <si>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</si>
  <si>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</si>
  <si>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</si>
  <si>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</si>
  <si>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</si>
  <si>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</si>
  <si>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</si>
  <si>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</si>
  <si>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</si>
  <si>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</si>
  <si>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Dandenong</t>
  </si>
  <si>
    <t>Greater Geelong</t>
  </si>
  <si>
    <t>Greater Shepparton</t>
  </si>
  <si>
    <t>Hepburn</t>
  </si>
  <si>
    <t>Hindmarsh</t>
  </si>
  <si>
    <t>Hobsons Bay</t>
  </si>
  <si>
    <t>Horsham</t>
  </si>
  <si>
    <t>Hume</t>
  </si>
  <si>
    <t>Indigo</t>
  </si>
  <si>
    <t>Kingston (Vic.)</t>
  </si>
  <si>
    <t>Knox</t>
  </si>
  <si>
    <t>Latrobe (Vic.)</t>
  </si>
  <si>
    <t>Loddon</t>
  </si>
  <si>
    <t>Macedon Ranges</t>
  </si>
  <si>
    <t>Manningham</t>
  </si>
  <si>
    <t>Mansfield</t>
  </si>
  <si>
    <t>Maribyrnong</t>
  </si>
  <si>
    <t>Maroondah</t>
  </si>
  <si>
    <t>Melbourne</t>
  </si>
  <si>
    <t>Melton</t>
  </si>
  <si>
    <t>Merri-bek</t>
  </si>
  <si>
    <t>Mildura</t>
  </si>
  <si>
    <t>Mitchell</t>
  </si>
  <si>
    <t>Moira</t>
  </si>
  <si>
    <t>Monash</t>
  </si>
  <si>
    <t>Moonee Valley</t>
  </si>
  <si>
    <t>Moorabool</t>
  </si>
  <si>
    <t>Mornington Peninsula</t>
  </si>
  <si>
    <t>Mount Alexander</t>
  </si>
  <si>
    <t>Moyne</t>
  </si>
  <si>
    <t>Murrindindi</t>
  </si>
  <si>
    <t>Nillumbik</t>
  </si>
  <si>
    <t>Northern Grampians</t>
  </si>
  <si>
    <t>Port Phillip</t>
  </si>
  <si>
    <t>Pyrenees</t>
  </si>
  <si>
    <t>Queenscliffe</t>
  </si>
  <si>
    <t>South Gippsland</t>
  </si>
  <si>
    <t>Stonnington</t>
  </si>
  <si>
    <t>Southern Grampians</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</si>
  <si>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</si>
  <si>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</si>
  <si>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</si>
  <si>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</si>
  <si>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</si>
  <si>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</si>
  <si>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</si>
  <si>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</si>
  <si>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</si>
  <si>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</si>
  <si>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</si>
  <si>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</si>
  <si>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</si>
  <si>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</si>
  <si>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</si>
  <si>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INFO</t>
  </si>
  <si>
    <t>Data has been perturbed</t>
  </si>
  <si>
    <t>Notes</t>
  </si>
  <si>
    <t>Description</t>
  </si>
  <si>
    <t>1</t>
  </si>
  <si>
    <t>To minimise the risk of identifying individuals, a technique known as perturbation has been applied to randomly adjust cells. For this reason, discrepancies may occur between sums of the component items and totals, and data may not match other published sources.</t>
  </si>
  <si>
    <t>2</t>
  </si>
  <si>
    <t>Clients are assigned to a region based on where they lived in the week before presenting to an SHS agency. Clients are assigned to only one region, based on the location details provided in their first support period in the reference year.</t>
  </si>
  <si>
    <t>3</t>
  </si>
  <si>
    <t>Yearly client counts should not be summed to derive longitudinal client counts because clients can access services in multiple years.</t>
  </si>
  <si>
    <t>4</t>
  </si>
  <si>
    <t>For further information on data items and definitions, please see the data cubes user guide.</t>
  </si>
  <si>
    <t>5</t>
  </si>
  <si>
    <t>For more information on the Specialist Homelessness Services Collection, please see Technical notes in the SHS annual report.</t>
  </si>
  <si>
    <t>6</t>
  </si>
  <si>
    <t>For help using the AIHW Data Explorer Platform, please visit the SuperWEB2 online documentation manual.</t>
  </si>
  <si>
    <t>7</t>
  </si>
  <si>
    <t>In 2022–23, an improvement was introduced to the classification of clients at risk of homelessness. Clients with unknown tenure and an occupancy condition that is ‘other’, ‘unknown’ or ‘not applicable’ are now counted as ‘not stated’ rather than ‘at risk - other’. This change has resulted in a reduction in the number of clients with an ‘at risk’ homelessness status and a corresponding increase in the number of ‘not stated’ clients. The change has been applied to all years of data in the collection meaning data is not comparable to publications released prior to September 2023.</t>
  </si>
  <si>
    <t>Males</t>
  </si>
  <si>
    <t>Persons</t>
  </si>
  <si>
    <t>Females</t>
  </si>
  <si>
    <t>Victoria</t>
  </si>
  <si>
    <t>Totals</t>
  </si>
  <si>
    <r>
      <rPr>
        <b/>
        <sz val="10"/>
        <color rgb="FF008000"/>
        <rFont val="Calibri"/>
        <family val="2"/>
        <scheme val="minor"/>
      </rPr>
      <t>Select municipality, condition and sex, below</t>
    </r>
    <r>
      <rPr>
        <b/>
        <sz val="10"/>
        <color rgb="FF008000"/>
        <rFont val="Wingdings"/>
        <charset val="2"/>
      </rPr>
      <t xml:space="preserve"> H</t>
    </r>
  </si>
  <si>
    <r>
      <t xml:space="preserve">…and comparisons here </t>
    </r>
    <r>
      <rPr>
        <b/>
        <sz val="10"/>
        <color theme="4" tint="-0.499984740745262"/>
        <rFont val="Wingdings"/>
        <charset val="2"/>
      </rPr>
      <t>H</t>
    </r>
  </si>
  <si>
    <t>From data published by the Australian Institute of Health and Welfare, Commonwealth Government, 2024</t>
  </si>
  <si>
    <t>2022 pop.</t>
  </si>
  <si>
    <t>Homeless/1000 pop</t>
  </si>
  <si>
    <t>At risk/1000 pop</t>
  </si>
  <si>
    <t>Total / 1000 pop</t>
  </si>
  <si>
    <t>Homeless/1000 pop.</t>
  </si>
  <si>
    <t>At risk/1000 pop.</t>
  </si>
  <si>
    <t>Total/1000 pop.</t>
  </si>
  <si>
    <t>Number of Persons: comparison of all municipalities</t>
  </si>
  <si>
    <t>Rates: comparison of all municipalities</t>
  </si>
  <si>
    <r>
      <rPr>
        <sz val="24"/>
        <color theme="3" tint="-0.499984740745262"/>
        <rFont val="Garamond"/>
        <family val="1"/>
      </rPr>
      <t>Homeless Persons and those At-risk of Homelessness:</t>
    </r>
    <r>
      <rPr>
        <sz val="10"/>
        <color theme="3" tint="-0.499984740745262"/>
        <rFont val="Garamond"/>
        <family val="1"/>
      </rPr>
      <t xml:space="preserve">
</t>
    </r>
    <r>
      <rPr>
        <sz val="16"/>
        <color theme="3" tint="-0.499984740745262"/>
        <rFont val="Garamond"/>
        <family val="1"/>
      </rPr>
      <t xml:space="preserve"> count of first contact of individuals with specialist homeless services in Victoria, by sex, age and municipality, 2022/23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</si>
</sst>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
  </numFmts>
  <fonts count="35" x14ac:knownFonts="1">
    <font>
      <sz val="10"/>
      <name val="Arial"/>
    </font>
    <font>
      <sz val="11"/>
      <color theme="1"/>
      <name val="Calibri"/>
      <family val="2"/>
      <scheme val="minor"/>
    </font>
    <font>
      <sz val="10"/>
      <name val="Arial"/>
      <family val="2"/>
    </font>
    <font>
      <b/>
      <sz val="10"/>
      <name val="Arial"/>
      <family val="2"/>
    </font>
    <font>
      <sz val="8"/>
      <name val="Arial"/>
      <family val="2"/>
    </font>
    <font>
      <b/>
      <sz val="12"/>
      <name val="Arial"/>
      <family val="2"/>
    </font>
    <font>
      <b/>
      <sz val="14"/>
      <name val="Arial"/>
      <family val="2"/>
    </font>
    <font>
      <b/>
      <sz val="9"/>
      <name val="Arial"/>
      <family val="2"/>
    </font>
    <font>
      <b/>
      <sz val="8"/>
      <name val="Arial"/>
      <family val="2"/>
    </font>
    <font>
      <sz val="10"/>
      <name val="Arial"/>
      <family val="2"/>
    </font>
    <font>
      <sz val="10"/>
      <color theme="1"/>
      <name val="Arial"/>
      <family val="2"/>
    </font>
    <font>
      <sz val="8"/>
      <name val="Calibri"/>
      <family val="2"/>
      <scheme val="minor"/>
    </font>
    <font>
      <sz val="10"/>
      <name val="Calibri"/>
      <family val="2"/>
      <scheme val="minor"/>
    </font>
    <font>
      <sz val="9"/>
      <name val="Calibri"/>
      <family val="2"/>
      <scheme val="minor"/>
    </font>
    <font>
      <b/>
      <sz val="10"/>
      <color rgb="FFFFFF00"/>
      <name val="Calibri"/>
      <family val="2"/>
      <scheme val="minor"/>
    </font>
    <font>
      <b/>
      <sz val="10"/>
      <name val="Calibri"/>
      <family val="2"/>
      <scheme val="minor"/>
    </font>
    <font>
      <b/>
      <sz val="11"/>
      <name val="Calibri"/>
      <family val="2"/>
      <scheme val="minor"/>
    </font>
    <font>
      <sz val="10"/>
      <color theme="3" tint="-0.499984740745262"/>
      <name val="Garamond"/>
      <family val="1"/>
    </font>
    <font>
      <sz val="24"/>
      <color theme="3" tint="-0.499984740745262"/>
      <name val="Garamond"/>
      <family val="1"/>
    </font>
    <font>
      <b/>
      <sz val="10"/>
      <color rgb="FF008000"/>
      <name val="Arial"/>
      <family val="2"/>
    </font>
    <font>
      <b/>
      <sz val="10"/>
      <color rgb="FF008000"/>
      <name val="Calibri"/>
      <family val="2"/>
      <scheme val="minor"/>
    </font>
    <font>
      <b/>
      <sz val="10"/>
      <color rgb="FF008000"/>
      <name val="Wingdings"/>
      <charset val="2"/>
    </font>
    <font>
      <b/>
      <sz val="10"/>
      <color theme="4" tint="-0.499984740745262"/>
      <name val="Calibri"/>
      <family val="2"/>
      <scheme val="minor"/>
    </font>
    <font>
      <b/>
      <sz val="10"/>
      <color theme="4" tint="-0.499984740745262"/>
      <name val="Wingdings"/>
      <charset val="2"/>
    </font>
    <font>
      <b/>
      <sz val="14"/>
      <color theme="2" tint="-0.749992370372631"/>
      <name val="Calibri"/>
      <family val="2"/>
      <scheme val="minor"/>
    </font>
    <font>
      <sz val="10"/>
      <color theme="0"/>
      <name val="Arial"/>
      <family val="2"/>
    </font>
    <font>
      <sz val="10"/>
      <color theme="5" tint="-0.499984740745262"/>
      <name val="Arial"/>
      <family val="2"/>
    </font>
    <font>
      <b/>
      <sz val="10"/>
      <color theme="5" tint="-0.499984740745262"/>
      <name val="Arial"/>
      <family val="2"/>
    </font>
    <font>
      <sz val="8"/>
      <color theme="5" tint="-0.499984740745262"/>
      <name val="Arial"/>
      <family val="2"/>
    </font>
    <font>
      <sz val="10"/>
      <color theme="1" tint="0.499984740745262"/>
      <name val="Calibri"/>
      <family val="2"/>
      <scheme val="minor"/>
    </font>
    <font>
      <sz val="8"/>
      <color theme="1"/>
      <name val="Calibri"/>
      <family val="2"/>
      <scheme val="minor"/>
    </font>
    <font>
      <b/>
      <sz val="14"/>
      <color theme="5" tint="-0.499984740745262"/>
      <name val="Calibri"/>
      <family val="2"/>
      <scheme val="minor"/>
    </font>
    <font>
      <sz val="8"/>
      <color theme="0"/>
      <name val="Calibri"/>
      <family val="2"/>
      <scheme val="minor"/>
    </font>
    <font>
      <sz val="8"/>
      <color theme="0"/>
      <name val="Arial"/>
      <family val="2"/>
    </font>
    <font>
      <sz val="16"/>
      <color theme="3" tint="-0.499984740745262"/>
      <name val="Garamond"/>
      <family val="1"/>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FBFBFB"/>
        <bgColor indexed="64"/>
      </patternFill>
    </fill>
    <fill>
      <patternFill patternType="solid">
        <fgColor rgb="FFC0C0C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rgb="FFCCCCCC"/>
      </bottom>
      <diagonal/>
    </border>
    <border>
      <left style="medium">
        <color rgb="FFF1F1F1"/>
      </left>
      <right style="medium">
        <color rgb="FFF1F1F1"/>
      </right>
      <top style="medium">
        <color rgb="FFF1F1F1"/>
      </top>
      <bottom style="medium">
        <color rgb="FFF1F1F1"/>
      </bottom>
      <diagonal/>
    </border>
    <border>
      <left/>
      <right/>
      <top/>
      <bottom style="thin">
        <color rgb="FFFBFBFB"/>
      </bottom>
      <diagonal/>
    </border>
    <border>
      <left style="medium">
        <color rgb="FFFFFFFF"/>
      </left>
      <right style="medium">
        <color rgb="FFFFFFFF"/>
      </right>
      <top style="medium">
        <color rgb="FFFFFFFF"/>
      </top>
      <bottom style="medium">
        <color rgb="FFFFFFFF"/>
      </bottom>
      <diagonal/>
    </border>
    <border>
      <left style="thin">
        <color rgb="FFF1F1F1"/>
      </left>
      <right style="thin">
        <color rgb="FFF1F1F1"/>
      </right>
      <top style="medium">
        <color rgb="FFFFFFFF"/>
      </top>
      <bottom style="thin">
        <color rgb="FFF1F1F1"/>
      </bottom>
      <diagonal/>
    </border>
    <border>
      <left style="thin">
        <color rgb="FFF1F1F1"/>
      </left>
      <right style="thin">
        <color rgb="FFF1F1F1"/>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thin">
        <color rgb="FFF1F1F1"/>
      </left>
      <right style="thin">
        <color rgb="FFF1F1F1"/>
      </right>
      <top style="thin">
        <color rgb="FFFFFFFF"/>
      </top>
      <bottom style="thin">
        <color rgb="FFF1F1F1"/>
      </bottom>
      <diagonal/>
    </border>
    <border>
      <left/>
      <right/>
      <top style="hair">
        <color theme="1"/>
      </top>
      <bottom style="hair">
        <color theme="1"/>
      </bottom>
      <diagonal/>
    </border>
    <border>
      <left style="thin">
        <color rgb="FFF1F1F1"/>
      </left>
      <right style="thin">
        <color rgb="FFF1F1F1"/>
      </right>
      <top style="thin">
        <color rgb="FFFFFFFF"/>
      </top>
      <bottom/>
      <diagonal/>
    </border>
    <border>
      <left style="thin">
        <color rgb="FFF1F1F1"/>
      </left>
      <right style="thin">
        <color rgb="FFF1F1F1"/>
      </right>
      <top/>
      <bottom style="thin">
        <color rgb="FFF1F1F1"/>
      </bottom>
      <diagonal/>
    </border>
    <border>
      <left/>
      <right/>
      <top style="hair">
        <color auto="1"/>
      </top>
      <bottom style="hair">
        <color auto="1"/>
      </bottom>
      <diagonal/>
    </border>
    <border>
      <left/>
      <right/>
      <top style="thin">
        <color auto="1"/>
      </top>
      <bottom/>
      <diagonal/>
    </border>
    <border>
      <left/>
      <right/>
      <top style="hair">
        <color auto="1"/>
      </top>
      <bottom style="hair">
        <color theme="1"/>
      </bottom>
      <diagonal/>
    </border>
    <border>
      <left/>
      <right/>
      <top style="hair">
        <color auto="1"/>
      </top>
      <bottom/>
      <diagonal/>
    </border>
    <border>
      <left/>
      <right/>
      <top style="hair">
        <color theme="1"/>
      </top>
      <bottom style="hair">
        <color auto="1"/>
      </bottom>
      <diagonal/>
    </border>
    <border>
      <left/>
      <right/>
      <top/>
      <bottom style="hair">
        <color auto="1"/>
      </bottom>
      <diagonal/>
    </border>
  </borders>
  <cellStyleXfs count="11">
    <xf numFmtId="0" fontId="0" fillId="0" borderId="0">
      <protection locked="0"/>
    </xf>
    <xf numFmtId="0" fontId="2" fillId="2" borderId="0">
      <protection locked="0"/>
    </xf>
    <xf numFmtId="0" fontId="2" fillId="3" borderId="1">
      <alignment horizontal="center" vertical="center"/>
      <protection locked="0"/>
    </xf>
    <xf numFmtId="0" fontId="2" fillId="4" borderId="0">
      <protection locked="0"/>
    </xf>
    <xf numFmtId="0" fontId="3" fillId="3" borderId="0">
      <alignment vertical="center"/>
      <protection locked="0"/>
    </xf>
    <xf numFmtId="0" fontId="3" fillId="0" borderId="0">
      <protection locked="0"/>
    </xf>
    <xf numFmtId="0" fontId="6" fillId="0" borderId="0">
      <protection locked="0"/>
    </xf>
    <xf numFmtId="0" fontId="2" fillId="3" borderId="2">
      <alignment vertical="center"/>
      <protection locked="0"/>
    </xf>
    <xf numFmtId="0" fontId="5" fillId="0" borderId="0">
      <protection locked="0"/>
    </xf>
    <xf numFmtId="43" fontId="9" fillId="0" borderId="0" applyFont="0" applyFill="0" applyBorder="0" applyAlignment="0" applyProtection="0"/>
    <xf numFmtId="0" fontId="1" fillId="0" borderId="0"/>
  </cellStyleXfs>
  <cellXfs count="75">
    <xf numFmtId="0" fontId="0" fillId="0" borderId="0" xfId="0">
      <protection locked="0"/>
    </xf>
    <xf numFmtId="0" fontId="0" fillId="5" borderId="0" xfId="0" applyFill="1">
      <protection locked="0"/>
    </xf>
    <xf numFmtId="0" fontId="0" fillId="0" borderId="3" xfId="0" applyBorder="1">
      <protection locked="0"/>
    </xf>
    <xf numFmtId="0" fontId="0" fillId="0" borderId="5" xfId="0" applyBorder="1">
      <protection locked="0"/>
    </xf>
    <xf numFmtId="0" fontId="7" fillId="0" borderId="7" xfId="2" applyFont="1" applyFill="1" applyBorder="1" applyAlignment="1">
      <alignment horizontal="left" vertical="center"/>
      <protection locked="0"/>
    </xf>
    <xf numFmtId="0" fontId="7" fillId="0" borderId="8" xfId="2" applyFont="1" applyFill="1" applyBorder="1" applyAlignment="1">
      <alignment horizontal="left" vertical="center"/>
      <protection locked="0"/>
    </xf>
    <xf numFmtId="0" fontId="2" fillId="5" borderId="0" xfId="0" applyFont="1" applyFill="1" applyAlignment="1">
      <alignment wrapText="1"/>
      <protection locked="0"/>
    </xf>
    <xf numFmtId="0" fontId="0" fillId="5" borderId="0" xfId="0" applyFill="1" applyAlignment="1">
      <alignment vertical="center"/>
      <protection locked="0"/>
    </xf>
    <xf numFmtId="0" fontId="3" fillId="0" borderId="6" xfId="6" applyFont="1" applyBorder="1" applyAlignment="1">
      <alignment vertical="center"/>
      <protection locked="0"/>
    </xf>
    <xf numFmtId="0" fontId="8" fillId="7" borderId="13" xfId="2" applyFont="1" applyFill="1" applyBorder="1" applyAlignment="1">
      <alignment horizontal="left" vertical="center" wrapText="1"/>
      <protection locked="0"/>
    </xf>
    <xf numFmtId="0" fontId="8" fillId="7" borderId="0" xfId="2" applyFont="1" applyFill="1" applyBorder="1" applyAlignment="1">
      <alignment horizontal="center" vertical="center" wrapText="1"/>
      <protection locked="0"/>
    </xf>
    <xf numFmtId="49" fontId="8" fillId="7" borderId="0" xfId="2" applyNumberFormat="1" applyFont="1" applyFill="1" applyBorder="1" applyAlignment="1">
      <alignment horizontal="left" vertical="center" wrapText="1"/>
      <protection locked="0"/>
    </xf>
    <xf numFmtId="0" fontId="8" fillId="0" borderId="8" xfId="2" applyFont="1" applyFill="1" applyBorder="1" applyAlignment="1">
      <alignment horizontal="left" vertical="center"/>
      <protection locked="0"/>
    </xf>
    <xf numFmtId="0" fontId="4" fillId="0" borderId="9" xfId="0" applyFont="1" applyBorder="1">
      <protection locked="0"/>
    </xf>
    <xf numFmtId="10" fontId="4" fillId="0" borderId="10" xfId="0" applyNumberFormat="1" applyFont="1" applyBorder="1">
      <protection locked="0"/>
    </xf>
    <xf numFmtId="0" fontId="4" fillId="0" borderId="11" xfId="0" applyFont="1" applyBorder="1">
      <protection locked="0"/>
    </xf>
    <xf numFmtId="0" fontId="4" fillId="0" borderId="12" xfId="0" applyFont="1" applyBorder="1">
      <protection locked="0"/>
    </xf>
    <xf numFmtId="164" fontId="4" fillId="6" borderId="4" xfId="9" applyNumberFormat="1" applyFont="1" applyFill="1" applyBorder="1" applyProtection="1">
      <protection locked="0"/>
    </xf>
    <xf numFmtId="0" fontId="2" fillId="0" borderId="0" xfId="0" applyFont="1">
      <protection locked="0"/>
    </xf>
    <xf numFmtId="0" fontId="4" fillId="0" borderId="13" xfId="2" applyFont="1" applyFill="1" applyBorder="1" applyAlignment="1">
      <alignment vertical="center" wrapText="1"/>
      <protection locked="0"/>
    </xf>
    <xf numFmtId="0" fontId="4" fillId="0" borderId="8" xfId="2" applyFont="1" applyFill="1" applyBorder="1" applyAlignment="1">
      <alignment horizontal="left" vertical="center"/>
      <protection locked="0"/>
    </xf>
    <xf numFmtId="0" fontId="4" fillId="8" borderId="13" xfId="2" applyFont="1" applyFill="1" applyBorder="1" applyAlignment="1">
      <alignment vertical="center" wrapText="1"/>
      <protection locked="0"/>
    </xf>
    <xf numFmtId="0" fontId="4" fillId="0" borderId="15" xfId="2" applyFont="1" applyFill="1" applyBorder="1" applyAlignment="1">
      <alignment vertical="center" wrapText="1"/>
      <protection locked="0"/>
    </xf>
    <xf numFmtId="49" fontId="4" fillId="0" borderId="14" xfId="2" applyNumberFormat="1" applyFont="1" applyFill="1" applyBorder="1" applyAlignment="1">
      <alignment horizontal="left" vertical="center" wrapText="1"/>
      <protection locked="0"/>
    </xf>
    <xf numFmtId="164" fontId="4" fillId="6" borderId="14" xfId="9" applyNumberFormat="1" applyFont="1" applyFill="1" applyBorder="1" applyProtection="1">
      <protection locked="0"/>
    </xf>
    <xf numFmtId="0" fontId="4" fillId="0" borderId="16" xfId="2" applyFont="1" applyFill="1" applyBorder="1" applyAlignment="1">
      <alignment vertical="center" wrapText="1"/>
      <protection locked="0"/>
    </xf>
    <xf numFmtId="0" fontId="11" fillId="5" borderId="0" xfId="0" applyFont="1" applyFill="1" applyAlignment="1">
      <alignment horizontal="center" vertical="center"/>
      <protection locked="0"/>
    </xf>
    <xf numFmtId="0" fontId="26" fillId="5" borderId="0" xfId="0" applyFont="1" applyFill="1">
      <protection locked="0"/>
    </xf>
    <xf numFmtId="0" fontId="27" fillId="0" borderId="6" xfId="6" applyFont="1" applyBorder="1" applyAlignment="1">
      <alignment vertical="center"/>
      <protection locked="0"/>
    </xf>
    <xf numFmtId="0" fontId="28" fillId="0" borderId="11" xfId="0" applyFont="1" applyBorder="1">
      <protection locked="0"/>
    </xf>
    <xf numFmtId="0" fontId="28" fillId="0" borderId="12" xfId="0" applyFont="1" applyBorder="1">
      <protection locked="0"/>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4" fillId="0" borderId="0" xfId="0" applyFont="1" applyAlignment="1" applyProtection="1">
      <alignment vertical="center"/>
      <protection locked="0" hidden="1"/>
    </xf>
    <xf numFmtId="0" fontId="13" fillId="5" borderId="0" xfId="0" applyFont="1" applyFill="1" applyAlignment="1">
      <alignment horizontal="center" vertical="center"/>
      <protection locked="0"/>
    </xf>
    <xf numFmtId="49" fontId="4" fillId="0" borderId="19" xfId="2" applyNumberFormat="1" applyFont="1" applyFill="1" applyBorder="1" applyAlignment="1">
      <alignment horizontal="left" vertical="center" wrapText="1"/>
      <protection locked="0"/>
    </xf>
    <xf numFmtId="3" fontId="13" fillId="5" borderId="20" xfId="0" applyNumberFormat="1" applyFont="1" applyFill="1" applyBorder="1">
      <protection locked="0"/>
    </xf>
    <xf numFmtId="165" fontId="11" fillId="0" borderId="20" xfId="0" applyNumberFormat="1" applyFont="1" applyBorder="1">
      <protection locked="0"/>
    </xf>
    <xf numFmtId="3" fontId="13" fillId="5" borderId="0" xfId="0" applyNumberFormat="1" applyFont="1" applyFill="1">
      <protection locked="0"/>
    </xf>
    <xf numFmtId="165" fontId="11" fillId="0" borderId="0" xfId="0" applyNumberFormat="1" applyFont="1">
      <protection locked="0"/>
    </xf>
    <xf numFmtId="49" fontId="4" fillId="0" borderId="21" xfId="2" applyNumberFormat="1" applyFont="1" applyFill="1" applyBorder="1" applyAlignment="1">
      <alignment horizontal="left" vertical="center" wrapText="1"/>
      <protection locked="0"/>
    </xf>
    <xf numFmtId="3" fontId="13" fillId="5" borderId="22" xfId="0" applyNumberFormat="1" applyFont="1" applyFill="1" applyBorder="1">
      <protection locked="0"/>
    </xf>
    <xf numFmtId="165" fontId="11" fillId="0" borderId="22" xfId="0" applyNumberFormat="1" applyFont="1" applyBorder="1">
      <protection locked="0"/>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30" fillId="0" borderId="0" xfId="0" applyFont="1" applyAlignment="1" applyProtection="1">
      <alignment vertical="center"/>
      <protection hidden="1"/>
    </xf>
    <xf numFmtId="0" fontId="19" fillId="0" borderId="0" xfId="0" applyFont="1" applyAlignment="1" applyProtection="1">
      <alignment vertical="center"/>
      <protection hidden="1"/>
    </xf>
    <xf numFmtId="0" fontId="22" fillId="0" borderId="0" xfId="0" applyFont="1" applyAlignment="1" applyProtection="1">
      <alignment vertical="center"/>
      <protection hidden="1"/>
    </xf>
    <xf numFmtId="0" fontId="24"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13" fillId="0" borderId="17" xfId="0" applyFont="1" applyBorder="1" applyAlignment="1" applyProtection="1">
      <alignment vertical="center"/>
      <protection hidden="1"/>
    </xf>
    <xf numFmtId="0" fontId="16" fillId="0" borderId="0" xfId="0" applyFont="1" applyAlignment="1" applyProtection="1">
      <alignment vertical="center"/>
      <protection hidden="1"/>
    </xf>
    <xf numFmtId="3" fontId="14" fillId="11" borderId="0" xfId="0" applyNumberFormat="1" applyFont="1" applyFill="1" applyAlignment="1" applyProtection="1">
      <alignment horizontal="center" vertical="center"/>
      <protection hidden="1"/>
    </xf>
    <xf numFmtId="0" fontId="12" fillId="0" borderId="0" xfId="0" applyFont="1" applyAlignment="1" applyProtection="1">
      <alignment vertical="center"/>
      <protection hidden="1"/>
    </xf>
    <xf numFmtId="3" fontId="14" fillId="12" borderId="18" xfId="0" applyNumberFormat="1" applyFont="1" applyFill="1" applyBorder="1" applyAlignment="1" applyProtection="1">
      <alignment horizontal="center" vertical="center"/>
      <protection hidden="1"/>
    </xf>
    <xf numFmtId="0" fontId="31" fillId="0" borderId="0" xfId="0" applyFont="1" applyAlignment="1" applyProtection="1">
      <alignment vertical="center"/>
      <protection hidden="1"/>
    </xf>
    <xf numFmtId="0" fontId="25" fillId="0" borderId="0" xfId="0" applyFont="1" applyAlignment="1" applyProtection="1">
      <alignment vertical="center"/>
      <protection hidden="1"/>
    </xf>
    <xf numFmtId="0" fontId="32" fillId="5" borderId="0" xfId="0" applyFont="1" applyFill="1" applyAlignment="1" applyProtection="1">
      <alignment horizontal="center" vertical="center"/>
    </xf>
    <xf numFmtId="49" fontId="33" fillId="0" borderId="14" xfId="2" applyNumberFormat="1" applyFont="1" applyFill="1" applyBorder="1" applyAlignment="1" applyProtection="1">
      <alignment horizontal="left" vertical="center" wrapText="1"/>
    </xf>
    <xf numFmtId="165" fontId="32" fillId="0" borderId="0" xfId="0" applyNumberFormat="1" applyFont="1" applyAlignment="1" applyProtection="1">
      <alignment vertical="center"/>
      <protection hidden="1"/>
    </xf>
    <xf numFmtId="0" fontId="32" fillId="0" borderId="0" xfId="0" applyFont="1" applyAlignment="1" applyProtection="1">
      <alignment vertical="center"/>
      <protection hidden="1"/>
    </xf>
    <xf numFmtId="0" fontId="25" fillId="0" borderId="0" xfId="0" applyFont="1" applyAlignment="1" applyProtection="1">
      <alignment horizontal="left" vertical="center"/>
      <protection hidden="1"/>
    </xf>
    <xf numFmtId="0" fontId="32" fillId="5" borderId="0" xfId="0" applyFont="1" applyFill="1" applyAlignment="1" applyProtection="1">
      <alignment horizontal="center" vertical="center"/>
      <protection hidden="1"/>
    </xf>
    <xf numFmtId="49" fontId="33" fillId="0" borderId="14" xfId="2" applyNumberFormat="1" applyFont="1" applyFill="1" applyBorder="1" applyAlignment="1" applyProtection="1">
      <alignment horizontal="left" vertical="center" wrapText="1"/>
      <protection hidden="1"/>
    </xf>
    <xf numFmtId="0" fontId="32" fillId="0" borderId="0" xfId="0" applyFont="1" applyAlignment="1" applyProtection="1">
      <alignment horizontal="center" vertical="center"/>
      <protection hidden="1"/>
    </xf>
    <xf numFmtId="1" fontId="32" fillId="0" borderId="0" xfId="0" applyNumberFormat="1" applyFont="1" applyAlignment="1" applyProtection="1">
      <alignment vertical="center"/>
      <protection hidden="1"/>
    </xf>
    <xf numFmtId="0" fontId="32" fillId="0" borderId="0" xfId="0" applyFont="1" applyAlignment="1" applyProtection="1">
      <alignment horizontal="left" vertical="center"/>
      <protection hidden="1"/>
    </xf>
    <xf numFmtId="0" fontId="8" fillId="7" borderId="0" xfId="2" applyFont="1" applyFill="1" applyBorder="1" applyAlignment="1">
      <alignment horizontal="center" vertical="center" wrapText="1"/>
      <protection locked="0"/>
    </xf>
    <xf numFmtId="0" fontId="0" fillId="5" borderId="0" xfId="0" applyFill="1">
      <protection locked="0"/>
    </xf>
    <xf numFmtId="0" fontId="17" fillId="0" borderId="0" xfId="0" applyFont="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15" fillId="9" borderId="0" xfId="0" applyFont="1" applyFill="1" applyAlignment="1" applyProtection="1">
      <alignment horizontal="left" vertical="center"/>
      <protection hidden="1"/>
    </xf>
    <xf numFmtId="0" fontId="15" fillId="10" borderId="0" xfId="0" applyFont="1" applyFill="1" applyAlignment="1" applyProtection="1">
      <alignment horizontal="left" vertical="center"/>
      <protection hidden="1"/>
    </xf>
  </cellXfs>
  <cellStyles count="11">
    <cellStyle name="cells" xfId="1" xr:uid="{00000000-0005-0000-0000-000000000000}"/>
    <cellStyle name="column field" xfId="2" xr:uid="{00000000-0005-0000-0000-000001000000}"/>
    <cellStyle name="Comma" xfId="9" builtinId="3"/>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Normal" xfId="0" builtinId="0"/>
    <cellStyle name="Normal 2" xfId="10" xr:uid="{669D319D-4646-47C2-80D6-4FB297F46D01}"/>
    <cellStyle name="rowfield" xfId="7" xr:uid="{00000000-0005-0000-0000-000007000000}"/>
    <cellStyle name="Test" xfId="8" xr:uid="{00000000-0005-0000-0000-000008000000}"/>
  </cellStyles>
  <dxfs count="0"/>
  <tableStyles count="0" defaultTableStyle="TableStyleMedium9" defaultPivotStyle="PivotStyleLight16"/>
  <colors>
    <mruColors>
      <color rgb="FF008000"/>
      <color rgb="FFF1F1F1"/>
      <color rgb="FFCCCCCC"/>
      <color rgb="FFFFFFFF"/>
      <color rgb="FFFBFBFB"/>
      <color rgb="FF4679BD"/>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9425657761215"/>
          <c:y val="7.3245144385211791E-2"/>
          <c:w val="0.88047337661627434"/>
          <c:h val="0.83642622650372023"/>
        </c:manualLayout>
      </c:layout>
      <c:barChart>
        <c:barDir val="col"/>
        <c:grouping val="clustered"/>
        <c:varyColors val="0"/>
        <c:ser>
          <c:idx val="0"/>
          <c:order val="0"/>
          <c:tx>
            <c:strRef>
              <c:f>Front!$E$16</c:f>
              <c:strCache>
                <c:ptCount val="1"/>
                <c:pt idx="0">
                  <c:v>Latrobe (Vic.)</c:v>
                </c:pt>
              </c:strCache>
            </c:strRef>
          </c:tx>
          <c:spPr>
            <a:solidFill>
              <a:schemeClr val="accent3">
                <a:lumMod val="40000"/>
                <a:lumOff val="60000"/>
              </a:schemeClr>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Front!$D$17:$D$23</c:f>
              <c:strCache>
                <c:ptCount val="7"/>
                <c:pt idx="0">
                  <c:v>0–9</c:v>
                </c:pt>
                <c:pt idx="1">
                  <c:v>10–19</c:v>
                </c:pt>
                <c:pt idx="2">
                  <c:v>20–29</c:v>
                </c:pt>
                <c:pt idx="3">
                  <c:v>30–39</c:v>
                </c:pt>
                <c:pt idx="4">
                  <c:v>40–49</c:v>
                </c:pt>
                <c:pt idx="5">
                  <c:v>50–59</c:v>
                </c:pt>
                <c:pt idx="6">
                  <c:v>60+</c:v>
                </c:pt>
              </c:strCache>
            </c:strRef>
          </c:cat>
          <c:val>
            <c:numRef>
              <c:f>Front!$E$17:$E$23</c:f>
              <c:numCache>
                <c:formatCode>General</c:formatCode>
                <c:ptCount val="7"/>
                <c:pt idx="0">
                  <c:v>167</c:v>
                </c:pt>
                <c:pt idx="1">
                  <c:v>190</c:v>
                </c:pt>
                <c:pt idx="2">
                  <c:v>298</c:v>
                </c:pt>
                <c:pt idx="3">
                  <c:v>236</c:v>
                </c:pt>
                <c:pt idx="4">
                  <c:v>149</c:v>
                </c:pt>
                <c:pt idx="5">
                  <c:v>83</c:v>
                </c:pt>
                <c:pt idx="6">
                  <c:v>36</c:v>
                </c:pt>
              </c:numCache>
            </c:numRef>
          </c:val>
          <c:extLst>
            <c:ext xmlns:c16="http://schemas.microsoft.com/office/drawing/2014/chart" uri="{C3380CC4-5D6E-409C-BE32-E72D297353CC}">
              <c16:uniqueId val="{00000000-5B9A-4FD2-A615-FAE80134C656}"/>
            </c:ext>
          </c:extLst>
        </c:ser>
        <c:ser>
          <c:idx val="1"/>
          <c:order val="1"/>
          <c:tx>
            <c:strRef>
              <c:f>Front!$F$16</c:f>
              <c:strCache>
                <c:ptCount val="1"/>
                <c:pt idx="0">
                  <c:v>Nillumbik</c:v>
                </c:pt>
              </c:strCache>
            </c:strRef>
          </c:tx>
          <c:spPr>
            <a:solidFill>
              <a:schemeClr val="accent1">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Front!$D$17:$D$23</c:f>
              <c:strCache>
                <c:ptCount val="7"/>
                <c:pt idx="0">
                  <c:v>0–9</c:v>
                </c:pt>
                <c:pt idx="1">
                  <c:v>10–19</c:v>
                </c:pt>
                <c:pt idx="2">
                  <c:v>20–29</c:v>
                </c:pt>
                <c:pt idx="3">
                  <c:v>30–39</c:v>
                </c:pt>
                <c:pt idx="4">
                  <c:v>40–49</c:v>
                </c:pt>
                <c:pt idx="5">
                  <c:v>50–59</c:v>
                </c:pt>
                <c:pt idx="6">
                  <c:v>60+</c:v>
                </c:pt>
              </c:strCache>
            </c:strRef>
          </c:cat>
          <c:val>
            <c:numRef>
              <c:f>Front!$F$17:$F$23</c:f>
              <c:numCache>
                <c:formatCode>General</c:formatCode>
                <c:ptCount val="7"/>
                <c:pt idx="0">
                  <c:v>20</c:v>
                </c:pt>
                <c:pt idx="1">
                  <c:v>16</c:v>
                </c:pt>
                <c:pt idx="2">
                  <c:v>14</c:v>
                </c:pt>
                <c:pt idx="3">
                  <c:v>21</c:v>
                </c:pt>
                <c:pt idx="4">
                  <c:v>13</c:v>
                </c:pt>
                <c:pt idx="5">
                  <c:v>14</c:v>
                </c:pt>
                <c:pt idx="6">
                  <c:v>8</c:v>
                </c:pt>
              </c:numCache>
            </c:numRef>
          </c:val>
          <c:extLst>
            <c:ext xmlns:c16="http://schemas.microsoft.com/office/drawing/2014/chart" uri="{C3380CC4-5D6E-409C-BE32-E72D297353CC}">
              <c16:uniqueId val="{00000001-5B9A-4FD2-A615-FAE80134C656}"/>
            </c:ext>
          </c:extLst>
        </c:ser>
        <c:dLbls>
          <c:showLegendKey val="0"/>
          <c:showVal val="0"/>
          <c:showCatName val="0"/>
          <c:showSerName val="0"/>
          <c:showPercent val="0"/>
          <c:showBubbleSize val="0"/>
        </c:dLbls>
        <c:gapWidth val="79"/>
        <c:overlap val="-27"/>
        <c:axId val="481530479"/>
        <c:axId val="481530959"/>
      </c:barChart>
      <c:catAx>
        <c:axId val="481530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81530959"/>
        <c:crosses val="autoZero"/>
        <c:auto val="1"/>
        <c:lblAlgn val="ctr"/>
        <c:lblOffset val="100"/>
        <c:noMultiLvlLbl val="0"/>
      </c:catAx>
      <c:valAx>
        <c:axId val="48153095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persons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81530479"/>
        <c:crosses val="autoZero"/>
        <c:crossBetween val="between"/>
      </c:valAx>
      <c:spPr>
        <a:noFill/>
        <a:ln>
          <a:noFill/>
        </a:ln>
        <a:effectLst/>
      </c:spPr>
    </c:plotArea>
    <c:legend>
      <c:legendPos val="b"/>
      <c:layout>
        <c:manualLayout>
          <c:xMode val="edge"/>
          <c:yMode val="edge"/>
          <c:x val="0.5543064490210613"/>
          <c:y val="2.3242732496275762E-2"/>
          <c:w val="0.27507150283795528"/>
          <c:h val="5.26870871721346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04527559055119"/>
          <c:y val="2.9908065336091243E-2"/>
          <c:w val="0.72176027996500436"/>
          <c:h val="0.9566198779120082"/>
        </c:manualLayout>
      </c:layout>
      <c:barChart>
        <c:barDir val="bar"/>
        <c:grouping val="clustered"/>
        <c:varyColors val="0"/>
        <c:ser>
          <c:idx val="0"/>
          <c:order val="0"/>
          <c:spPr>
            <a:solidFill>
              <a:schemeClr val="bg2">
                <a:lumMod val="75000"/>
              </a:schemeClr>
            </a:solidFill>
            <a:ln>
              <a:no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Front!$X$19:$X$97</c:f>
              <c:strCache>
                <c:ptCount val="79"/>
                <c:pt idx="0">
                  <c:v>Melbourne</c:v>
                </c:pt>
                <c:pt idx="1">
                  <c:v>Greater Geelong</c:v>
                </c:pt>
                <c:pt idx="2">
                  <c:v>Greater Dandenong</c:v>
                </c:pt>
                <c:pt idx="3">
                  <c:v>Wyndham</c:v>
                </c:pt>
                <c:pt idx="4">
                  <c:v>Ballarat</c:v>
                </c:pt>
                <c:pt idx="5">
                  <c:v>Latrobe (Vic.)</c:v>
                </c:pt>
                <c:pt idx="6">
                  <c:v>Frankston</c:v>
                </c:pt>
                <c:pt idx="7">
                  <c:v>Casey</c:v>
                </c:pt>
                <c:pt idx="8">
                  <c:v>Brimbank</c:v>
                </c:pt>
                <c:pt idx="9">
                  <c:v>Greater Bendigo</c:v>
                </c:pt>
                <c:pt idx="10">
                  <c:v>Port Phillip</c:v>
                </c:pt>
                <c:pt idx="11">
                  <c:v>Hume</c:v>
                </c:pt>
                <c:pt idx="12">
                  <c:v>Greater Shepparton</c:v>
                </c:pt>
                <c:pt idx="13">
                  <c:v>Melton</c:v>
                </c:pt>
                <c:pt idx="14">
                  <c:v>Darebin</c:v>
                </c:pt>
                <c:pt idx="15">
                  <c:v>Mildura</c:v>
                </c:pt>
                <c:pt idx="16">
                  <c:v>East Gippsland</c:v>
                </c:pt>
                <c:pt idx="17">
                  <c:v>Mornington Peninsula</c:v>
                </c:pt>
                <c:pt idx="18">
                  <c:v>Whitehorse</c:v>
                </c:pt>
                <c:pt idx="19">
                  <c:v>Monash</c:v>
                </c:pt>
                <c:pt idx="20">
                  <c:v>Knox</c:v>
                </c:pt>
                <c:pt idx="21">
                  <c:v>Merri-bek</c:v>
                </c:pt>
                <c:pt idx="22">
                  <c:v>Maribyrnong</c:v>
                </c:pt>
                <c:pt idx="23">
                  <c:v>Whittlesea</c:v>
                </c:pt>
                <c:pt idx="24">
                  <c:v>Wodonga</c:v>
                </c:pt>
                <c:pt idx="25">
                  <c:v>Maroondah</c:v>
                </c:pt>
                <c:pt idx="26">
                  <c:v>Yarra Ranges</c:v>
                </c:pt>
                <c:pt idx="27">
                  <c:v>Banyule</c:v>
                </c:pt>
                <c:pt idx="28">
                  <c:v>Kingston (Vic.)</c:v>
                </c:pt>
                <c:pt idx="29">
                  <c:v>Yarra</c:v>
                </c:pt>
                <c:pt idx="30">
                  <c:v>Warrnambool</c:v>
                </c:pt>
                <c:pt idx="31">
                  <c:v>Campaspe</c:v>
                </c:pt>
                <c:pt idx="32">
                  <c:v>Moonee Valley</c:v>
                </c:pt>
                <c:pt idx="33">
                  <c:v>Wangaratta</c:v>
                </c:pt>
                <c:pt idx="34">
                  <c:v>Wellington</c:v>
                </c:pt>
                <c:pt idx="35">
                  <c:v>Baw Baw</c:v>
                </c:pt>
                <c:pt idx="36">
                  <c:v>Cardinia</c:v>
                </c:pt>
                <c:pt idx="37">
                  <c:v>Horsham</c:v>
                </c:pt>
                <c:pt idx="38">
                  <c:v>Boroondara</c:v>
                </c:pt>
                <c:pt idx="39">
                  <c:v>Swan Hill</c:v>
                </c:pt>
                <c:pt idx="40">
                  <c:v>Glen Eira</c:v>
                </c:pt>
                <c:pt idx="41">
                  <c:v>Bass Coast</c:v>
                </c:pt>
                <c:pt idx="42">
                  <c:v>Hobsons Bay</c:v>
                </c:pt>
                <c:pt idx="43">
                  <c:v>Mitchell</c:v>
                </c:pt>
                <c:pt idx="44">
                  <c:v>Stonnington</c:v>
                </c:pt>
                <c:pt idx="45">
                  <c:v>Moira</c:v>
                </c:pt>
                <c:pt idx="46">
                  <c:v>Glenelg</c:v>
                </c:pt>
                <c:pt idx="47">
                  <c:v>South Gippsland</c:v>
                </c:pt>
                <c:pt idx="48">
                  <c:v>Manningham</c:v>
                </c:pt>
                <c:pt idx="49">
                  <c:v>Colac Otway</c:v>
                </c:pt>
                <c:pt idx="50">
                  <c:v>Central Goldfields</c:v>
                </c:pt>
                <c:pt idx="51">
                  <c:v>Moorabool</c:v>
                </c:pt>
                <c:pt idx="52">
                  <c:v>Bayside (Vic.)</c:v>
                </c:pt>
                <c:pt idx="53">
                  <c:v>Ararat</c:v>
                </c:pt>
                <c:pt idx="54">
                  <c:v>Southern Grampians</c:v>
                </c:pt>
                <c:pt idx="55">
                  <c:v>Nillumbik</c:v>
                </c:pt>
                <c:pt idx="56">
                  <c:v>Macedon Ranges</c:v>
                </c:pt>
                <c:pt idx="57">
                  <c:v>Mount Alexander</c:v>
                </c:pt>
                <c:pt idx="58">
                  <c:v>Benalla</c:v>
                </c:pt>
                <c:pt idx="59">
                  <c:v>Hepburn</c:v>
                </c:pt>
                <c:pt idx="60">
                  <c:v>Northern Grampians</c:v>
                </c:pt>
                <c:pt idx="61">
                  <c:v>Corangamite</c:v>
                </c:pt>
                <c:pt idx="62">
                  <c:v>Yarriambiack</c:v>
                </c:pt>
                <c:pt idx="63">
                  <c:v>Gannawarra</c:v>
                </c:pt>
                <c:pt idx="64">
                  <c:v>Indigo</c:v>
                </c:pt>
                <c:pt idx="65">
                  <c:v>Pyrenees</c:v>
                </c:pt>
                <c:pt idx="66">
                  <c:v>Moyne</c:v>
                </c:pt>
                <c:pt idx="67">
                  <c:v>Golden Plains</c:v>
                </c:pt>
                <c:pt idx="68">
                  <c:v>Murrindindi</c:v>
                </c:pt>
                <c:pt idx="69">
                  <c:v>Loddon</c:v>
                </c:pt>
                <c:pt idx="70">
                  <c:v>Strathbogie</c:v>
                </c:pt>
                <c:pt idx="71">
                  <c:v>Alpine</c:v>
                </c:pt>
                <c:pt idx="72">
                  <c:v>Hindmarsh</c:v>
                </c:pt>
                <c:pt idx="73">
                  <c:v>Buloke</c:v>
                </c:pt>
                <c:pt idx="74">
                  <c:v>Surf Coast</c:v>
                </c:pt>
                <c:pt idx="75">
                  <c:v>Towong</c:v>
                </c:pt>
                <c:pt idx="76">
                  <c:v>Mansfield</c:v>
                </c:pt>
                <c:pt idx="77">
                  <c:v>West Wimmera</c:v>
                </c:pt>
                <c:pt idx="78">
                  <c:v>Queenscliffe</c:v>
                </c:pt>
              </c:strCache>
            </c:strRef>
          </c:cat>
          <c:val>
            <c:numRef>
              <c:f>Front!$Y$19:$Y$97</c:f>
              <c:numCache>
                <c:formatCode>General</c:formatCode>
                <c:ptCount val="79"/>
                <c:pt idx="0">
                  <c:v>2047</c:v>
                </c:pt>
                <c:pt idx="1">
                  <c:v>1661</c:v>
                </c:pt>
                <c:pt idx="2">
                  <c:v>1436</c:v>
                </c:pt>
                <c:pt idx="3">
                  <c:v>1347</c:v>
                </c:pt>
                <c:pt idx="4">
                  <c:v>1172</c:v>
                </c:pt>
                <c:pt idx="5">
                  <c:v>1161</c:v>
                </c:pt>
                <c:pt idx="6">
                  <c:v>1054</c:v>
                </c:pt>
                <c:pt idx="7">
                  <c:v>1051</c:v>
                </c:pt>
                <c:pt idx="8">
                  <c:v>964</c:v>
                </c:pt>
                <c:pt idx="9">
                  <c:v>915</c:v>
                </c:pt>
                <c:pt idx="10">
                  <c:v>886</c:v>
                </c:pt>
                <c:pt idx="11">
                  <c:v>839</c:v>
                </c:pt>
                <c:pt idx="12">
                  <c:v>838</c:v>
                </c:pt>
                <c:pt idx="13">
                  <c:v>790</c:v>
                </c:pt>
                <c:pt idx="14">
                  <c:v>751</c:v>
                </c:pt>
                <c:pt idx="15">
                  <c:v>622</c:v>
                </c:pt>
                <c:pt idx="16">
                  <c:v>611</c:v>
                </c:pt>
                <c:pt idx="17">
                  <c:v>610</c:v>
                </c:pt>
                <c:pt idx="18">
                  <c:v>598</c:v>
                </c:pt>
                <c:pt idx="19">
                  <c:v>574</c:v>
                </c:pt>
                <c:pt idx="20">
                  <c:v>572</c:v>
                </c:pt>
                <c:pt idx="21">
                  <c:v>563</c:v>
                </c:pt>
                <c:pt idx="22">
                  <c:v>554</c:v>
                </c:pt>
                <c:pt idx="23">
                  <c:v>528</c:v>
                </c:pt>
                <c:pt idx="24">
                  <c:v>517</c:v>
                </c:pt>
                <c:pt idx="25">
                  <c:v>503</c:v>
                </c:pt>
                <c:pt idx="26">
                  <c:v>455</c:v>
                </c:pt>
                <c:pt idx="27">
                  <c:v>448</c:v>
                </c:pt>
                <c:pt idx="28">
                  <c:v>441</c:v>
                </c:pt>
                <c:pt idx="29">
                  <c:v>435</c:v>
                </c:pt>
                <c:pt idx="30">
                  <c:v>379</c:v>
                </c:pt>
                <c:pt idx="31">
                  <c:v>364</c:v>
                </c:pt>
                <c:pt idx="32">
                  <c:v>345</c:v>
                </c:pt>
                <c:pt idx="33">
                  <c:v>324</c:v>
                </c:pt>
                <c:pt idx="34">
                  <c:v>309</c:v>
                </c:pt>
                <c:pt idx="35">
                  <c:v>293</c:v>
                </c:pt>
                <c:pt idx="36">
                  <c:v>284</c:v>
                </c:pt>
                <c:pt idx="37">
                  <c:v>263</c:v>
                </c:pt>
                <c:pt idx="38">
                  <c:v>244</c:v>
                </c:pt>
                <c:pt idx="39">
                  <c:v>235</c:v>
                </c:pt>
                <c:pt idx="40">
                  <c:v>228</c:v>
                </c:pt>
                <c:pt idx="41">
                  <c:v>218</c:v>
                </c:pt>
                <c:pt idx="42">
                  <c:v>207</c:v>
                </c:pt>
                <c:pt idx="43">
                  <c:v>202</c:v>
                </c:pt>
                <c:pt idx="44">
                  <c:v>195</c:v>
                </c:pt>
                <c:pt idx="45">
                  <c:v>195</c:v>
                </c:pt>
                <c:pt idx="46">
                  <c:v>172</c:v>
                </c:pt>
                <c:pt idx="47">
                  <c:v>170</c:v>
                </c:pt>
                <c:pt idx="48">
                  <c:v>168</c:v>
                </c:pt>
                <c:pt idx="49">
                  <c:v>164</c:v>
                </c:pt>
                <c:pt idx="50">
                  <c:v>152</c:v>
                </c:pt>
                <c:pt idx="51">
                  <c:v>131</c:v>
                </c:pt>
                <c:pt idx="52">
                  <c:v>130</c:v>
                </c:pt>
                <c:pt idx="53">
                  <c:v>126</c:v>
                </c:pt>
                <c:pt idx="54">
                  <c:v>121</c:v>
                </c:pt>
                <c:pt idx="55">
                  <c:v>103</c:v>
                </c:pt>
                <c:pt idx="56">
                  <c:v>97</c:v>
                </c:pt>
                <c:pt idx="57">
                  <c:v>95</c:v>
                </c:pt>
                <c:pt idx="58">
                  <c:v>84</c:v>
                </c:pt>
                <c:pt idx="59">
                  <c:v>83</c:v>
                </c:pt>
                <c:pt idx="60">
                  <c:v>74</c:v>
                </c:pt>
                <c:pt idx="61">
                  <c:v>58</c:v>
                </c:pt>
                <c:pt idx="62">
                  <c:v>53</c:v>
                </c:pt>
                <c:pt idx="63">
                  <c:v>52</c:v>
                </c:pt>
                <c:pt idx="64">
                  <c:v>51</c:v>
                </c:pt>
                <c:pt idx="65">
                  <c:v>48</c:v>
                </c:pt>
                <c:pt idx="66">
                  <c:v>42</c:v>
                </c:pt>
                <c:pt idx="67">
                  <c:v>39</c:v>
                </c:pt>
                <c:pt idx="68">
                  <c:v>37</c:v>
                </c:pt>
                <c:pt idx="69">
                  <c:v>32</c:v>
                </c:pt>
                <c:pt idx="70">
                  <c:v>28</c:v>
                </c:pt>
                <c:pt idx="71">
                  <c:v>26</c:v>
                </c:pt>
                <c:pt idx="72">
                  <c:v>23</c:v>
                </c:pt>
                <c:pt idx="73">
                  <c:v>20</c:v>
                </c:pt>
                <c:pt idx="74">
                  <c:v>16</c:v>
                </c:pt>
                <c:pt idx="75">
                  <c:v>14</c:v>
                </c:pt>
                <c:pt idx="76">
                  <c:v>14</c:v>
                </c:pt>
                <c:pt idx="77">
                  <c:v>7</c:v>
                </c:pt>
                <c:pt idx="78">
                  <c:v>0</c:v>
                </c:pt>
              </c:numCache>
            </c:numRef>
          </c:val>
          <c:extLst>
            <c:ext xmlns:c16="http://schemas.microsoft.com/office/drawing/2014/chart" uri="{C3380CC4-5D6E-409C-BE32-E72D297353CC}">
              <c16:uniqueId val="{00000000-EC51-41FF-A200-E07D7685BA7F}"/>
            </c:ext>
          </c:extLst>
        </c:ser>
        <c:dLbls>
          <c:showLegendKey val="0"/>
          <c:showVal val="0"/>
          <c:showCatName val="0"/>
          <c:showSerName val="0"/>
          <c:showPercent val="0"/>
          <c:showBubbleSize val="0"/>
        </c:dLbls>
        <c:gapWidth val="122"/>
        <c:axId val="506281103"/>
        <c:axId val="506282063"/>
      </c:barChart>
      <c:catAx>
        <c:axId val="50628110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06282063"/>
        <c:crosses val="autoZero"/>
        <c:auto val="1"/>
        <c:lblAlgn val="ctr"/>
        <c:lblOffset val="100"/>
        <c:noMultiLvlLbl val="0"/>
      </c:catAx>
      <c:valAx>
        <c:axId val="506282063"/>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sz="1000" b="1"/>
                  <a:t>Number of persons</a:t>
                </a:r>
              </a:p>
            </c:rich>
          </c:tx>
          <c:layout>
            <c:manualLayout>
              <c:xMode val="edge"/>
              <c:yMode val="edge"/>
              <c:x val="0.40669011983844783"/>
              <c:y val="1.2173096401392408E-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06281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7360992075313"/>
          <c:y val="2.9908065336091243E-2"/>
          <c:w val="0.79601943924307783"/>
          <c:h val="0.96211231125521079"/>
        </c:manualLayout>
      </c:layout>
      <c:barChart>
        <c:barDir val="bar"/>
        <c:grouping val="clustered"/>
        <c:varyColors val="0"/>
        <c:ser>
          <c:idx val="0"/>
          <c:order val="0"/>
          <c:spPr>
            <a:solidFill>
              <a:schemeClr val="accent2">
                <a:lumMod val="5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Front!$AH$15:$AH$94</c:f>
              <c:strCache>
                <c:ptCount val="80"/>
                <c:pt idx="0">
                  <c:v>Latrobe (Vic.)</c:v>
                </c:pt>
                <c:pt idx="1">
                  <c:v>Horsham</c:v>
                </c:pt>
                <c:pt idx="2">
                  <c:v>Melbourne</c:v>
                </c:pt>
                <c:pt idx="3">
                  <c:v>East Gippsland</c:v>
                </c:pt>
                <c:pt idx="4">
                  <c:v>Greater Shepparton</c:v>
                </c:pt>
                <c:pt idx="5">
                  <c:v>Wodonga</c:v>
                </c:pt>
                <c:pt idx="6">
                  <c:v>Central Goldfields</c:v>
                </c:pt>
                <c:pt idx="7">
                  <c:v>Swan Hill</c:v>
                </c:pt>
                <c:pt idx="8">
                  <c:v>Mildura</c:v>
                </c:pt>
                <c:pt idx="9">
                  <c:v>Wangaratta</c:v>
                </c:pt>
                <c:pt idx="10">
                  <c:v>Ararat</c:v>
                </c:pt>
                <c:pt idx="11">
                  <c:v>Warrnambool</c:v>
                </c:pt>
                <c:pt idx="12">
                  <c:v>Ballarat</c:v>
                </c:pt>
                <c:pt idx="13">
                  <c:v>Campaspe</c:v>
                </c:pt>
                <c:pt idx="14">
                  <c:v>Greater Dandenong</c:v>
                </c:pt>
                <c:pt idx="15">
                  <c:v>Glenelg</c:v>
                </c:pt>
                <c:pt idx="16">
                  <c:v>Port Phillip</c:v>
                </c:pt>
                <c:pt idx="17">
                  <c:v>Yarriambiack</c:v>
                </c:pt>
                <c:pt idx="18">
                  <c:v>Frankston</c:v>
                </c:pt>
                <c:pt idx="19">
                  <c:v>Greater Bendigo</c:v>
                </c:pt>
                <c:pt idx="20">
                  <c:v>Colac Otway</c:v>
                </c:pt>
                <c:pt idx="21">
                  <c:v>Southern Grampians</c:v>
                </c:pt>
                <c:pt idx="22">
                  <c:v>Wellington</c:v>
                </c:pt>
                <c:pt idx="23">
                  <c:v>Moira</c:v>
                </c:pt>
                <c:pt idx="24">
                  <c:v>Maribyrnong</c:v>
                </c:pt>
                <c:pt idx="25">
                  <c:v>Pyrenees</c:v>
                </c:pt>
                <c:pt idx="26">
                  <c:v>Northern Grampians</c:v>
                </c:pt>
                <c:pt idx="27">
                  <c:v>Greater Geelong</c:v>
                </c:pt>
                <c:pt idx="28">
                  <c:v>Benalla</c:v>
                </c:pt>
                <c:pt idx="29">
                  <c:v>South Gippsland</c:v>
                </c:pt>
                <c:pt idx="30">
                  <c:v>Bass Coast</c:v>
                </c:pt>
                <c:pt idx="31">
                  <c:v>Hepburn</c:v>
                </c:pt>
                <c:pt idx="32">
                  <c:v>Darebin</c:v>
                </c:pt>
                <c:pt idx="33">
                  <c:v>Brimbank</c:v>
                </c:pt>
                <c:pt idx="34">
                  <c:v>Baw Baw</c:v>
                </c:pt>
                <c:pt idx="35">
                  <c:v>Gannawarra</c:v>
                </c:pt>
                <c:pt idx="36">
                  <c:v>Victoria</c:v>
                </c:pt>
                <c:pt idx="37">
                  <c:v>Yarra</c:v>
                </c:pt>
                <c:pt idx="38">
                  <c:v>Mount Alexander</c:v>
                </c:pt>
                <c:pt idx="39">
                  <c:v>Wyndham</c:v>
                </c:pt>
                <c:pt idx="40">
                  <c:v>Maroondah</c:v>
                </c:pt>
                <c:pt idx="41">
                  <c:v>Loddon</c:v>
                </c:pt>
                <c:pt idx="42">
                  <c:v>Hindmarsh</c:v>
                </c:pt>
                <c:pt idx="43">
                  <c:v>Melton</c:v>
                </c:pt>
                <c:pt idx="44">
                  <c:v>Mitchell</c:v>
                </c:pt>
                <c:pt idx="45">
                  <c:v>Corangamite</c:v>
                </c:pt>
                <c:pt idx="46">
                  <c:v>Mornington Peninsula</c:v>
                </c:pt>
                <c:pt idx="47">
                  <c:v>Knox</c:v>
                </c:pt>
                <c:pt idx="48">
                  <c:v>Banyule</c:v>
                </c:pt>
                <c:pt idx="49">
                  <c:v>Whitehorse</c:v>
                </c:pt>
                <c:pt idx="50">
                  <c:v>Moorabool</c:v>
                </c:pt>
                <c:pt idx="51">
                  <c:v>Hume</c:v>
                </c:pt>
                <c:pt idx="52">
                  <c:v>Buloke</c:v>
                </c:pt>
                <c:pt idx="53">
                  <c:v>Merri-bek</c:v>
                </c:pt>
                <c:pt idx="54">
                  <c:v>Monash</c:v>
                </c:pt>
                <c:pt idx="55">
                  <c:v>Indigo</c:v>
                </c:pt>
                <c:pt idx="56">
                  <c:v>Yarra Ranges</c:v>
                </c:pt>
                <c:pt idx="57">
                  <c:v>Moonee Valley</c:v>
                </c:pt>
                <c:pt idx="58">
                  <c:v>Casey</c:v>
                </c:pt>
                <c:pt idx="59">
                  <c:v>Kingston (Vic.)</c:v>
                </c:pt>
                <c:pt idx="60">
                  <c:v>Strathbogie</c:v>
                </c:pt>
                <c:pt idx="61">
                  <c:v>Murrindindi</c:v>
                </c:pt>
                <c:pt idx="62">
                  <c:v>Moyne</c:v>
                </c:pt>
                <c:pt idx="63">
                  <c:v>Cardinia</c:v>
                </c:pt>
                <c:pt idx="64">
                  <c:v>Towong</c:v>
                </c:pt>
                <c:pt idx="65">
                  <c:v>Hobsons Bay</c:v>
                </c:pt>
                <c:pt idx="66">
                  <c:v>Whittlesea</c:v>
                </c:pt>
                <c:pt idx="67">
                  <c:v>Alpine</c:v>
                </c:pt>
                <c:pt idx="68">
                  <c:v>Macedon Ranges</c:v>
                </c:pt>
                <c:pt idx="69">
                  <c:v>Stonnington</c:v>
                </c:pt>
                <c:pt idx="70">
                  <c:v>West Wimmera</c:v>
                </c:pt>
                <c:pt idx="71">
                  <c:v>Nillumbik</c:v>
                </c:pt>
                <c:pt idx="72">
                  <c:v>Golden Plains</c:v>
                </c:pt>
                <c:pt idx="73">
                  <c:v>Glen Eira</c:v>
                </c:pt>
                <c:pt idx="74">
                  <c:v>Boroondara</c:v>
                </c:pt>
                <c:pt idx="75">
                  <c:v>Mansfield</c:v>
                </c:pt>
                <c:pt idx="76">
                  <c:v>Manningham</c:v>
                </c:pt>
                <c:pt idx="77">
                  <c:v>Bayside (Vic.)</c:v>
                </c:pt>
                <c:pt idx="78">
                  <c:v>Surf Coast</c:v>
                </c:pt>
                <c:pt idx="79">
                  <c:v>Queenscliffe</c:v>
                </c:pt>
              </c:strCache>
            </c:strRef>
          </c:cat>
          <c:val>
            <c:numRef>
              <c:f>Front!$AI$15:$AI$94</c:f>
              <c:numCache>
                <c:formatCode>0.0</c:formatCode>
                <c:ptCount val="80"/>
                <c:pt idx="0">
                  <c:v>14.941123479827553</c:v>
                </c:pt>
                <c:pt idx="1">
                  <c:v>12.925103204246117</c:v>
                </c:pt>
                <c:pt idx="2">
                  <c:v>12.767576468240108</c:v>
                </c:pt>
                <c:pt idx="3">
                  <c:v>12.48493021925254</c:v>
                </c:pt>
                <c:pt idx="4">
                  <c:v>12.151267327881214</c:v>
                </c:pt>
                <c:pt idx="5">
                  <c:v>11.826333607832373</c:v>
                </c:pt>
                <c:pt idx="6">
                  <c:v>11.242603550295858</c:v>
                </c:pt>
                <c:pt idx="7">
                  <c:v>11.064551061726069</c:v>
                </c:pt>
                <c:pt idx="8">
                  <c:v>10.864628820960698</c:v>
                </c:pt>
                <c:pt idx="9">
                  <c:v>10.830686946347985</c:v>
                </c:pt>
                <c:pt idx="10">
                  <c:v>10.716108181663548</c:v>
                </c:pt>
                <c:pt idx="11">
                  <c:v>10.653249381605576</c:v>
                </c:pt>
                <c:pt idx="12">
                  <c:v>10.102490281094035</c:v>
                </c:pt>
                <c:pt idx="13">
                  <c:v>9.4408133623819896</c:v>
                </c:pt>
                <c:pt idx="14">
                  <c:v>9.0147777066305075</c:v>
                </c:pt>
                <c:pt idx="15">
                  <c:v>8.578981495336425</c:v>
                </c:pt>
                <c:pt idx="16">
                  <c:v>8.5113741162004306</c:v>
                </c:pt>
                <c:pt idx="17">
                  <c:v>8.2336492154730472</c:v>
                </c:pt>
                <c:pt idx="18">
                  <c:v>7.4666515538994487</c:v>
                </c:pt>
                <c:pt idx="19">
                  <c:v>7.4569696179423657</c:v>
                </c:pt>
                <c:pt idx="20">
                  <c:v>7.3880529777457431</c:v>
                </c:pt>
                <c:pt idx="21">
                  <c:v>7.3775989268947013</c:v>
                </c:pt>
                <c:pt idx="22">
                  <c:v>6.744074381247545</c:v>
                </c:pt>
                <c:pt idx="23">
                  <c:v>6.3758828145435515</c:v>
                </c:pt>
                <c:pt idx="24">
                  <c:v>6.3238399634724045</c:v>
                </c:pt>
                <c:pt idx="25">
                  <c:v>6.2720501764014109</c:v>
                </c:pt>
                <c:pt idx="26">
                  <c:v>6.2294805960097648</c:v>
                </c:pt>
                <c:pt idx="27">
                  <c:v>6.0050397503985886</c:v>
                </c:pt>
                <c:pt idx="28">
                  <c:v>5.8079236672889438</c:v>
                </c:pt>
                <c:pt idx="29">
                  <c:v>5.5360166731796276</c:v>
                </c:pt>
                <c:pt idx="30">
                  <c:v>5.2136895223973401</c:v>
                </c:pt>
                <c:pt idx="31">
                  <c:v>5.008145779279551</c:v>
                </c:pt>
                <c:pt idx="32">
                  <c:v>4.9865542312672222</c:v>
                </c:pt>
                <c:pt idx="33">
                  <c:v>4.9846942996607924</c:v>
                </c:pt>
                <c:pt idx="34">
                  <c:v>4.9428952207432904</c:v>
                </c:pt>
                <c:pt idx="35">
                  <c:v>4.936396430605658</c:v>
                </c:pt>
                <c:pt idx="36">
                  <c:v>4.773602994948746</c:v>
                </c:pt>
                <c:pt idx="37">
                  <c:v>4.7081998441423503</c:v>
                </c:pt>
                <c:pt idx="38">
                  <c:v>4.674276717181657</c:v>
                </c:pt>
                <c:pt idx="39">
                  <c:v>4.3536157311941253</c:v>
                </c:pt>
                <c:pt idx="40">
                  <c:v>4.3452344958059417</c:v>
                </c:pt>
                <c:pt idx="41">
                  <c:v>4.129032258064516</c:v>
                </c:pt>
                <c:pt idx="42">
                  <c:v>4.106409569719693</c:v>
                </c:pt>
                <c:pt idx="43">
                  <c:v>4.0872287037276562</c:v>
                </c:pt>
                <c:pt idx="44">
                  <c:v>3.9085174722340463</c:v>
                </c:pt>
                <c:pt idx="45">
                  <c:v>3.6252265766610416</c:v>
                </c:pt>
                <c:pt idx="46">
                  <c:v>3.5938797994497236</c:v>
                </c:pt>
                <c:pt idx="47">
                  <c:v>3.5851055161737149</c:v>
                </c:pt>
                <c:pt idx="48">
                  <c:v>3.5157384227832407</c:v>
                </c:pt>
                <c:pt idx="49">
                  <c:v>3.4645176615085136</c:v>
                </c:pt>
                <c:pt idx="50">
                  <c:v>3.4003010953641697</c:v>
                </c:pt>
                <c:pt idx="51">
                  <c:v>3.3138216776864073</c:v>
                </c:pt>
                <c:pt idx="52">
                  <c:v>3.2679738562091503</c:v>
                </c:pt>
                <c:pt idx="53">
                  <c:v>3.2192399620324097</c:v>
                </c:pt>
                <c:pt idx="54">
                  <c:v>2.9423675293852298</c:v>
                </c:pt>
                <c:pt idx="55">
                  <c:v>2.9268292682926829</c:v>
                </c:pt>
                <c:pt idx="56">
                  <c:v>2.8894943067436349</c:v>
                </c:pt>
                <c:pt idx="57">
                  <c:v>2.8021670091537456</c:v>
                </c:pt>
                <c:pt idx="58">
                  <c:v>2.772326327340255</c:v>
                </c:pt>
                <c:pt idx="59">
                  <c:v>2.7544079896569169</c:v>
                </c:pt>
                <c:pt idx="60">
                  <c:v>2.4316109422492405</c:v>
                </c:pt>
                <c:pt idx="61">
                  <c:v>2.4099524522894549</c:v>
                </c:pt>
                <c:pt idx="62">
                  <c:v>2.4030209406110541</c:v>
                </c:pt>
                <c:pt idx="63">
                  <c:v>2.3055503689692407</c:v>
                </c:pt>
                <c:pt idx="64">
                  <c:v>2.258793159083575</c:v>
                </c:pt>
                <c:pt idx="65">
                  <c:v>2.2533310110598275</c:v>
                </c:pt>
                <c:pt idx="66">
                  <c:v>2.2265046828285047</c:v>
                </c:pt>
                <c:pt idx="67">
                  <c:v>1.9710408611932377</c:v>
                </c:pt>
                <c:pt idx="68">
                  <c:v>1.8581663537795488</c:v>
                </c:pt>
                <c:pt idx="69">
                  <c:v>1.830573391911682</c:v>
                </c:pt>
                <c:pt idx="70">
                  <c:v>1.775297996449404</c:v>
                </c:pt>
                <c:pt idx="71">
                  <c:v>1.6332096533789999</c:v>
                </c:pt>
                <c:pt idx="72">
                  <c:v>1.5402235298763871</c:v>
                </c:pt>
                <c:pt idx="73">
                  <c:v>1.5017388555169144</c:v>
                </c:pt>
                <c:pt idx="74">
                  <c:v>1.438407847575929</c:v>
                </c:pt>
                <c:pt idx="75">
                  <c:v>1.3542271232346683</c:v>
                </c:pt>
                <c:pt idx="76">
                  <c:v>1.3273287508888361</c:v>
                </c:pt>
                <c:pt idx="77">
                  <c:v>1.2715055603916237</c:v>
                </c:pt>
                <c:pt idx="78">
                  <c:v>0.41373603640877116</c:v>
                </c:pt>
                <c:pt idx="79">
                  <c:v>0</c:v>
                </c:pt>
              </c:numCache>
            </c:numRef>
          </c:val>
          <c:extLst>
            <c:ext xmlns:c16="http://schemas.microsoft.com/office/drawing/2014/chart" uri="{C3380CC4-5D6E-409C-BE32-E72D297353CC}">
              <c16:uniqueId val="{00000000-33D9-4C74-B4ED-C16B94AEC2C5}"/>
            </c:ext>
          </c:extLst>
        </c:ser>
        <c:dLbls>
          <c:showLegendKey val="0"/>
          <c:showVal val="0"/>
          <c:showCatName val="0"/>
          <c:showSerName val="0"/>
          <c:showPercent val="0"/>
          <c:showBubbleSize val="0"/>
        </c:dLbls>
        <c:gapWidth val="122"/>
        <c:axId val="506281103"/>
        <c:axId val="506282063"/>
      </c:barChart>
      <c:catAx>
        <c:axId val="50628110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06282063"/>
        <c:crosses val="autoZero"/>
        <c:auto val="1"/>
        <c:lblAlgn val="ctr"/>
        <c:lblOffset val="100"/>
        <c:noMultiLvlLbl val="0"/>
      </c:catAx>
      <c:valAx>
        <c:axId val="506282063"/>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sz="1000" b="1"/>
                  <a:t>Persons</a:t>
                </a:r>
                <a:r>
                  <a:rPr lang="en-US" sz="1000" b="1" baseline="0"/>
                  <a:t> per 1,000 municipal population</a:t>
                </a:r>
                <a:endParaRPr lang="en-US" sz="1000" b="1"/>
              </a:p>
            </c:rich>
          </c:tx>
          <c:layout>
            <c:manualLayout>
              <c:xMode val="edge"/>
              <c:yMode val="edge"/>
              <c:x val="0.40669011983844783"/>
              <c:y val="1.2173096401392408E-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06281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1" fmlaLink="$E$9" fmlaRange="Data!$B$10:$B$89" sel="37" val="25"/>
</file>

<file path=xl/ctrlProps/ctrlProp2.xml><?xml version="1.0" encoding="utf-8"?>
<formControlPr xmlns="http://schemas.microsoft.com/office/spreadsheetml/2009/9/main" objectType="Drop" dropLines="3" dropStyle="combo" dx="31" fmlaLink="$E$11" fmlaRange="$AC$2:$AC$4" sel="1" val="0"/>
</file>

<file path=xl/ctrlProps/ctrlProp3.xml><?xml version="1.0" encoding="utf-8"?>
<formControlPr xmlns="http://schemas.microsoft.com/office/spreadsheetml/2009/9/main" objectType="Drop" dropLines="3" dropStyle="combo" dx="31" fmlaLink="$E$13" fmlaRange="$AD$2:$AD$4" sel="3" val="0"/>
</file>

<file path=xl/ctrlProps/ctrlProp4.xml><?xml version="1.0" encoding="utf-8"?>
<formControlPr xmlns="http://schemas.microsoft.com/office/spreadsheetml/2009/9/main" objectType="Drop" dropLines="45" dropStyle="combo" dx="31" fmlaLink="$I$9" fmlaRange="Data!$B$10:$B$89" sel="57" val="25"/>
</file>

<file path=xl/ctrlProps/ctrlProp5.xml><?xml version="1.0" encoding="utf-8"?>
<formControlPr xmlns="http://schemas.microsoft.com/office/spreadsheetml/2009/9/main" objectType="Drop" dropLines="3" dropStyle="combo" dx="31" fmlaLink="$I$11" fmlaRange="$AC$2:$AC$4" sel="1" val="0"/>
</file>

<file path=xl/ctrlProps/ctrlProp6.xml><?xml version="1.0" encoding="utf-8"?>
<formControlPr xmlns="http://schemas.microsoft.com/office/spreadsheetml/2009/9/main" objectType="Drop" dropLines="3" dropStyle="combo" dx="31" fmlaLink="$I$13" fmlaRange="$AD$2:$AD$4" sel="3" val="0"/>
</file>

<file path=xl/ctrlProps/ctrlProp7.xml><?xml version="1.0" encoding="utf-8"?>
<formControlPr xmlns="http://schemas.microsoft.com/office/spreadsheetml/2009/9/main" objectType="Drop" dropLines="3" dropStyle="combo" dx="31" fmlaLink="$T$10" fmlaRange="$AC$2:$AC$4" sel="1" val="0"/>
</file>

<file path=xl/ctrlProps/ctrlProp8.xml><?xml version="1.0" encoding="utf-8"?>
<formControlPr xmlns="http://schemas.microsoft.com/office/spreadsheetml/2009/9/main" objectType="Drop" dropLines="3" dropStyle="combo" dx="31" fmlaLink="$T$12" fmlaRange="$AD$2:$AD$4" sel="3" val="0"/>
</file>

<file path=xl/ctrlProps/ctrlProp9.xml><?xml version="1.0" encoding="utf-8"?>
<formControlPr xmlns="http://schemas.microsoft.com/office/spreadsheetml/2009/9/main" objectType="Drop" dropLines="3" dropStyle="combo" dx="31" fmlaLink="$AC$10" fmlaRange="$AE$2:$AE$4"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xdr:colOff>
      <xdr:row>0</xdr:row>
      <xdr:rowOff>0</xdr:rowOff>
    </xdr:from>
    <xdr:to>
      <xdr:col>17</xdr:col>
      <xdr:colOff>107951</xdr:colOff>
      <xdr:row>2</xdr:row>
      <xdr:rowOff>165397</xdr:rowOff>
    </xdr:to>
    <xdr:pic>
      <xdr:nvPicPr>
        <xdr:cNvPr id="2" name="Picture 1" descr="Australian Government. Australian Institute of Health and Welfare" title="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660901" y="0"/>
          <a:ext cx="3086100" cy="609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603250</xdr:colOff>
          <xdr:row>7</xdr:row>
          <xdr:rowOff>139700</xdr:rowOff>
        </xdr:from>
        <xdr:to>
          <xdr:col>6</xdr:col>
          <xdr:colOff>273050</xdr:colOff>
          <xdr:row>9</xdr:row>
          <xdr:rowOff>50800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127000</xdr:rowOff>
        </xdr:from>
        <xdr:to>
          <xdr:col>6</xdr:col>
          <xdr:colOff>38100</xdr:colOff>
          <xdr:row>11</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11</xdr:row>
          <xdr:rowOff>114300</xdr:rowOff>
        </xdr:from>
        <xdr:to>
          <xdr:col>5</xdr:col>
          <xdr:colOff>374650</xdr:colOff>
          <xdr:row>13</xdr:row>
          <xdr:rowOff>6350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7</xdr:row>
          <xdr:rowOff>133350</xdr:rowOff>
        </xdr:from>
        <xdr:to>
          <xdr:col>10</xdr:col>
          <xdr:colOff>273050</xdr:colOff>
          <xdr:row>9</xdr:row>
          <xdr:rowOff>50800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9</xdr:row>
          <xdr:rowOff>146050</xdr:rowOff>
        </xdr:from>
        <xdr:to>
          <xdr:col>10</xdr:col>
          <xdr:colOff>38100</xdr:colOff>
          <xdr:row>11</xdr:row>
          <xdr:rowOff>38100</xdr:rowOff>
        </xdr:to>
        <xdr:sp macro="" textlink="">
          <xdr:nvSpPr>
            <xdr:cNvPr id="4101" name="Drop Dow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11</xdr:row>
          <xdr:rowOff>133350</xdr:rowOff>
        </xdr:from>
        <xdr:to>
          <xdr:col>9</xdr:col>
          <xdr:colOff>374650</xdr:colOff>
          <xdr:row>13</xdr:row>
          <xdr:rowOff>25400</xdr:rowOff>
        </xdr:to>
        <xdr:sp macro="" textlink="">
          <xdr:nvSpPr>
            <xdr:cNvPr id="4102" name="Drop Dow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34924</xdr:colOff>
      <xdr:row>13</xdr:row>
      <xdr:rowOff>50800</xdr:rowOff>
    </xdr:from>
    <xdr:to>
      <xdr:col>16</xdr:col>
      <xdr:colOff>6350</xdr:colOff>
      <xdr:row>38</xdr:row>
      <xdr:rowOff>107950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0</xdr:colOff>
          <xdr:row>8</xdr:row>
          <xdr:rowOff>133350</xdr:rowOff>
        </xdr:from>
        <xdr:to>
          <xdr:col>20</xdr:col>
          <xdr:colOff>19050</xdr:colOff>
          <xdr:row>10</xdr:row>
          <xdr:rowOff>38100</xdr:rowOff>
        </xdr:to>
        <xdr:sp macro="" textlink="">
          <xdr:nvSpPr>
            <xdr:cNvPr id="4103" name="Drop Down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133350</xdr:rowOff>
        </xdr:from>
        <xdr:to>
          <xdr:col>20</xdr:col>
          <xdr:colOff>6350</xdr:colOff>
          <xdr:row>12</xdr:row>
          <xdr:rowOff>57150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26334</xdr:colOff>
      <xdr:row>12</xdr:row>
      <xdr:rowOff>144183</xdr:rowOff>
    </xdr:from>
    <xdr:to>
      <xdr:col>26</xdr:col>
      <xdr:colOff>569260</xdr:colOff>
      <xdr:row>97</xdr:row>
      <xdr:rowOff>112433</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28</xdr:col>
          <xdr:colOff>6350</xdr:colOff>
          <xdr:row>8</xdr:row>
          <xdr:rowOff>146050</xdr:rowOff>
        </xdr:from>
        <xdr:to>
          <xdr:col>30</xdr:col>
          <xdr:colOff>101600</xdr:colOff>
          <xdr:row>10</xdr:row>
          <xdr:rowOff>38100</xdr:rowOff>
        </xdr:to>
        <xdr:sp macro="" textlink="">
          <xdr:nvSpPr>
            <xdr:cNvPr id="4105" name="Drop Down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19050</xdr:colOff>
      <xdr:row>12</xdr:row>
      <xdr:rowOff>36232</xdr:rowOff>
    </xdr:from>
    <xdr:to>
      <xdr:col>36</xdr:col>
      <xdr:colOff>0</xdr:colOff>
      <xdr:row>97</xdr:row>
      <xdr:rowOff>36232</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283845</xdr:colOff>
      <xdr:row>0</xdr:row>
      <xdr:rowOff>708660</xdr:rowOff>
    </xdr:to>
    <xdr:pic>
      <xdr:nvPicPr>
        <xdr:cNvPr id="2" name="Picture 1" descr="Australian Government. Australian Institute of Health and Welfare" title="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4366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CD102"/>
  <sheetViews>
    <sheetView workbookViewId="0">
      <pane xSplit="2" ySplit="9" topLeftCell="AI10" activePane="bottomRight" state="frozen"/>
      <selection pane="topRight" activeCell="C1" sqref="C1"/>
      <selection pane="bottomLeft" activeCell="A10" sqref="A10"/>
      <selection pane="bottomRight" activeCell="A72" sqref="A72:XFD73"/>
    </sheetView>
  </sheetViews>
  <sheetFormatPr defaultColWidth="15.7265625" defaultRowHeight="12.5" x14ac:dyDescent="0.25"/>
  <cols>
    <col min="1" max="1" width="4" style="1" customWidth="1"/>
    <col min="2" max="2" width="14" style="18" customWidth="1"/>
    <col min="3" max="74" width="6.08984375" style="1" customWidth="1"/>
    <col min="75" max="75" width="2.81640625" style="1" customWidth="1"/>
    <col min="76" max="16384" width="15.7265625" style="1"/>
  </cols>
  <sheetData>
    <row r="1" spans="1:80" ht="21.5" customHeight="1" thickBot="1" x14ac:dyDescent="0.3">
      <c r="D1" s="27"/>
      <c r="E1" s="28" t="s">
        <v>9</v>
      </c>
      <c r="F1" s="27"/>
      <c r="G1" s="27"/>
      <c r="H1" s="27"/>
      <c r="I1" s="27"/>
      <c r="J1" s="27"/>
      <c r="K1" s="27"/>
      <c r="L1" s="27"/>
      <c r="M1" s="27"/>
      <c r="N1" s="27"/>
      <c r="O1" s="27"/>
      <c r="P1" s="27"/>
      <c r="Q1" s="27"/>
      <c r="R1" s="27"/>
    </row>
    <row r="2" spans="1:80" ht="13.5" thickBot="1" x14ac:dyDescent="0.3">
      <c r="D2" s="27"/>
      <c r="E2" s="28" t="s">
        <v>10</v>
      </c>
      <c r="F2" s="27"/>
      <c r="G2" s="27"/>
      <c r="H2" s="27"/>
      <c r="I2" s="27"/>
      <c r="J2" s="27"/>
      <c r="K2" s="27"/>
      <c r="L2" s="27"/>
      <c r="M2" s="27"/>
      <c r="N2" s="27"/>
      <c r="O2" s="27"/>
      <c r="P2" s="27"/>
      <c r="Q2" s="27"/>
      <c r="R2" s="27"/>
    </row>
    <row r="3" spans="1:80" ht="18" customHeight="1" thickBot="1" x14ac:dyDescent="0.3">
      <c r="D3" s="27"/>
      <c r="E3" s="28" t="s">
        <v>11</v>
      </c>
      <c r="F3" s="27"/>
      <c r="G3" s="27"/>
      <c r="H3" s="27"/>
      <c r="I3" s="27"/>
      <c r="J3" s="27"/>
      <c r="K3" s="27"/>
      <c r="L3" s="27"/>
      <c r="M3" s="27"/>
      <c r="N3" s="27"/>
      <c r="O3" s="27"/>
      <c r="P3" s="27"/>
      <c r="Q3" s="27"/>
      <c r="R3" s="27"/>
    </row>
    <row r="4" spans="1:80" ht="18" customHeight="1" thickBot="1" x14ac:dyDescent="0.3">
      <c r="D4" s="27"/>
      <c r="E4" s="28" t="s">
        <v>12</v>
      </c>
      <c r="F4" s="27"/>
      <c r="G4" s="27"/>
      <c r="H4" s="27"/>
      <c r="I4" s="27"/>
      <c r="J4" s="27"/>
      <c r="K4" s="27"/>
      <c r="L4" s="27"/>
      <c r="M4" s="27"/>
      <c r="N4" s="27"/>
      <c r="O4" s="27"/>
      <c r="P4" s="27"/>
      <c r="Q4" s="27"/>
      <c r="R4" s="27"/>
    </row>
    <row r="5" spans="1:80" ht="13" thickBot="1" x14ac:dyDescent="0.3">
      <c r="D5" s="27"/>
      <c r="E5" s="29" t="s">
        <v>13</v>
      </c>
      <c r="F5" s="30" t="s">
        <v>14</v>
      </c>
      <c r="G5" s="27"/>
      <c r="H5" s="27"/>
      <c r="I5" s="27"/>
      <c r="J5" s="27"/>
      <c r="K5" s="27"/>
      <c r="L5" s="27"/>
      <c r="M5" s="27"/>
      <c r="N5" s="27"/>
      <c r="O5" s="27"/>
      <c r="P5" s="27"/>
      <c r="Q5" s="27"/>
      <c r="R5" s="27"/>
    </row>
    <row r="6" spans="1:80" x14ac:dyDescent="0.25">
      <c r="B6" s="25" t="s">
        <v>15</v>
      </c>
      <c r="C6" s="69" t="s">
        <v>16</v>
      </c>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row>
    <row r="7" spans="1:80" ht="20" x14ac:dyDescent="0.25">
      <c r="B7" s="21" t="s">
        <v>17</v>
      </c>
      <c r="C7" s="69" t="s">
        <v>18</v>
      </c>
      <c r="D7" s="70"/>
      <c r="E7" s="70"/>
      <c r="F7" s="70"/>
      <c r="G7" s="70"/>
      <c r="H7" s="70"/>
      <c r="I7" s="70"/>
      <c r="J7" s="70"/>
      <c r="K7" s="70"/>
      <c r="L7" s="70"/>
      <c r="M7" s="70"/>
      <c r="N7" s="70"/>
      <c r="O7" s="70"/>
      <c r="P7" s="70"/>
      <c r="Q7" s="70"/>
      <c r="R7" s="70"/>
      <c r="S7" s="70"/>
      <c r="T7" s="70"/>
      <c r="U7" s="70"/>
      <c r="V7" s="70"/>
      <c r="W7" s="70"/>
      <c r="X7" s="70"/>
      <c r="Y7" s="70"/>
      <c r="Z7" s="70"/>
      <c r="AA7" s="69" t="s">
        <v>19</v>
      </c>
      <c r="AB7" s="70"/>
      <c r="AC7" s="70"/>
      <c r="AD7" s="70"/>
      <c r="AE7" s="70"/>
      <c r="AF7" s="70"/>
      <c r="AG7" s="70"/>
      <c r="AH7" s="70"/>
      <c r="AI7" s="70"/>
      <c r="AJ7" s="70"/>
      <c r="AK7" s="70"/>
      <c r="AL7" s="70"/>
      <c r="AM7" s="70"/>
      <c r="AN7" s="70"/>
      <c r="AO7" s="70"/>
      <c r="AP7" s="70"/>
      <c r="AQ7" s="70"/>
      <c r="AR7" s="70"/>
      <c r="AS7" s="70"/>
      <c r="AT7" s="70"/>
      <c r="AU7" s="70"/>
      <c r="AV7" s="70"/>
      <c r="AW7" s="70"/>
      <c r="AX7" s="70"/>
      <c r="AY7" s="69" t="s">
        <v>20</v>
      </c>
      <c r="AZ7" s="70"/>
      <c r="BA7" s="70"/>
      <c r="BB7" s="70"/>
      <c r="BC7" s="70"/>
      <c r="BD7" s="70"/>
      <c r="BE7" s="70"/>
      <c r="BF7" s="70"/>
      <c r="BG7" s="70"/>
      <c r="BH7" s="70"/>
      <c r="BI7" s="70"/>
      <c r="BJ7" s="70"/>
      <c r="BK7" s="70"/>
      <c r="BL7" s="70"/>
      <c r="BM7" s="70"/>
      <c r="BN7" s="70"/>
      <c r="BO7" s="70"/>
      <c r="BP7" s="70"/>
      <c r="BQ7" s="70"/>
      <c r="BR7" s="70"/>
      <c r="BS7" s="70"/>
      <c r="BT7" s="70"/>
      <c r="BU7" s="70"/>
      <c r="BV7" s="70"/>
    </row>
    <row r="8" spans="1:80" x14ac:dyDescent="0.25">
      <c r="B8" s="19"/>
      <c r="C8" s="69" t="s">
        <v>21</v>
      </c>
      <c r="D8" s="70"/>
      <c r="E8" s="70"/>
      <c r="F8" s="70"/>
      <c r="G8" s="70"/>
      <c r="H8" s="70"/>
      <c r="I8" s="70"/>
      <c r="J8" s="70"/>
      <c r="K8" s="69" t="s">
        <v>22</v>
      </c>
      <c r="L8" s="70"/>
      <c r="M8" s="70"/>
      <c r="N8" s="70"/>
      <c r="O8" s="70"/>
      <c r="P8" s="70"/>
      <c r="Q8" s="70"/>
      <c r="R8" s="70"/>
      <c r="S8" s="69" t="s">
        <v>20</v>
      </c>
      <c r="T8" s="70"/>
      <c r="U8" s="70"/>
      <c r="V8" s="70"/>
      <c r="W8" s="70"/>
      <c r="X8" s="70"/>
      <c r="Y8" s="70"/>
      <c r="Z8" s="70"/>
      <c r="AA8" s="69" t="s">
        <v>21</v>
      </c>
      <c r="AB8" s="70"/>
      <c r="AC8" s="70"/>
      <c r="AD8" s="70"/>
      <c r="AE8" s="70"/>
      <c r="AF8" s="70"/>
      <c r="AG8" s="70"/>
      <c r="AH8" s="70"/>
      <c r="AI8" s="69" t="s">
        <v>22</v>
      </c>
      <c r="AJ8" s="70"/>
      <c r="AK8" s="70"/>
      <c r="AL8" s="70"/>
      <c r="AM8" s="70"/>
      <c r="AN8" s="70"/>
      <c r="AO8" s="70"/>
      <c r="AP8" s="70"/>
      <c r="AQ8" s="69" t="s">
        <v>20</v>
      </c>
      <c r="AR8" s="70"/>
      <c r="AS8" s="70"/>
      <c r="AT8" s="70"/>
      <c r="AU8" s="70"/>
      <c r="AV8" s="70"/>
      <c r="AW8" s="70"/>
      <c r="AX8" s="70"/>
      <c r="AY8" s="69" t="s">
        <v>21</v>
      </c>
      <c r="AZ8" s="70"/>
      <c r="BA8" s="70"/>
      <c r="BB8" s="70"/>
      <c r="BC8" s="70"/>
      <c r="BD8" s="70"/>
      <c r="BE8" s="70"/>
      <c r="BF8" s="70"/>
      <c r="BG8" s="69" t="s">
        <v>22</v>
      </c>
      <c r="BH8" s="70"/>
      <c r="BI8" s="70"/>
      <c r="BJ8" s="70"/>
      <c r="BK8" s="70"/>
      <c r="BL8" s="70"/>
      <c r="BM8" s="70"/>
      <c r="BN8" s="70"/>
      <c r="BO8" s="69" t="s">
        <v>20</v>
      </c>
      <c r="BP8" s="70"/>
      <c r="BQ8" s="70"/>
      <c r="BR8" s="70"/>
      <c r="BS8" s="70"/>
      <c r="BT8" s="70"/>
      <c r="BU8" s="70"/>
      <c r="BV8" s="70"/>
      <c r="BZ8"/>
    </row>
    <row r="9" spans="1:80" x14ac:dyDescent="0.25">
      <c r="B9" s="22"/>
      <c r="C9" s="10" t="s">
        <v>23</v>
      </c>
      <c r="D9" s="10" t="s">
        <v>24</v>
      </c>
      <c r="E9" s="10" t="s">
        <v>25</v>
      </c>
      <c r="F9" s="10" t="s">
        <v>26</v>
      </c>
      <c r="G9" s="10" t="s">
        <v>27</v>
      </c>
      <c r="H9" s="10" t="s">
        <v>28</v>
      </c>
      <c r="I9" s="10" t="s">
        <v>29</v>
      </c>
      <c r="J9" s="10" t="s">
        <v>20</v>
      </c>
      <c r="K9" s="10" t="s">
        <v>23</v>
      </c>
      <c r="L9" s="10" t="s">
        <v>24</v>
      </c>
      <c r="M9" s="10" t="s">
        <v>25</v>
      </c>
      <c r="N9" s="10" t="s">
        <v>26</v>
      </c>
      <c r="O9" s="10" t="s">
        <v>27</v>
      </c>
      <c r="P9" s="10" t="s">
        <v>28</v>
      </c>
      <c r="Q9" s="10" t="s">
        <v>29</v>
      </c>
      <c r="R9" s="10" t="s">
        <v>20</v>
      </c>
      <c r="S9" s="10" t="s">
        <v>23</v>
      </c>
      <c r="T9" s="10" t="s">
        <v>24</v>
      </c>
      <c r="U9" s="10" t="s">
        <v>25</v>
      </c>
      <c r="V9" s="10" t="s">
        <v>26</v>
      </c>
      <c r="W9" s="10" t="s">
        <v>27</v>
      </c>
      <c r="X9" s="10" t="s">
        <v>28</v>
      </c>
      <c r="Y9" s="10" t="s">
        <v>29</v>
      </c>
      <c r="Z9" s="10" t="s">
        <v>20</v>
      </c>
      <c r="AA9" s="10" t="s">
        <v>23</v>
      </c>
      <c r="AB9" s="10" t="s">
        <v>24</v>
      </c>
      <c r="AC9" s="10" t="s">
        <v>25</v>
      </c>
      <c r="AD9" s="10" t="s">
        <v>26</v>
      </c>
      <c r="AE9" s="10" t="s">
        <v>27</v>
      </c>
      <c r="AF9" s="10" t="s">
        <v>28</v>
      </c>
      <c r="AG9" s="10" t="s">
        <v>29</v>
      </c>
      <c r="AH9" s="10" t="s">
        <v>20</v>
      </c>
      <c r="AI9" s="10" t="s">
        <v>23</v>
      </c>
      <c r="AJ9" s="10" t="s">
        <v>24</v>
      </c>
      <c r="AK9" s="10" t="s">
        <v>25</v>
      </c>
      <c r="AL9" s="10" t="s">
        <v>26</v>
      </c>
      <c r="AM9" s="10" t="s">
        <v>27</v>
      </c>
      <c r="AN9" s="10" t="s">
        <v>28</v>
      </c>
      <c r="AO9" s="10" t="s">
        <v>29</v>
      </c>
      <c r="AP9" s="10" t="s">
        <v>20</v>
      </c>
      <c r="AQ9" s="10" t="s">
        <v>23</v>
      </c>
      <c r="AR9" s="10" t="s">
        <v>24</v>
      </c>
      <c r="AS9" s="10" t="s">
        <v>25</v>
      </c>
      <c r="AT9" s="10" t="s">
        <v>26</v>
      </c>
      <c r="AU9" s="10" t="s">
        <v>27</v>
      </c>
      <c r="AV9" s="10" t="s">
        <v>28</v>
      </c>
      <c r="AW9" s="10" t="s">
        <v>29</v>
      </c>
      <c r="AX9" s="10" t="s">
        <v>20</v>
      </c>
      <c r="AY9" s="10" t="s">
        <v>23</v>
      </c>
      <c r="AZ9" s="10" t="s">
        <v>24</v>
      </c>
      <c r="BA9" s="10" t="s">
        <v>25</v>
      </c>
      <c r="BB9" s="10" t="s">
        <v>26</v>
      </c>
      <c r="BC9" s="10" t="s">
        <v>27</v>
      </c>
      <c r="BD9" s="10" t="s">
        <v>28</v>
      </c>
      <c r="BE9" s="10" t="s">
        <v>29</v>
      </c>
      <c r="BF9" s="10" t="s">
        <v>20</v>
      </c>
      <c r="BG9" s="10" t="s">
        <v>23</v>
      </c>
      <c r="BH9" s="10" t="s">
        <v>24</v>
      </c>
      <c r="BI9" s="10" t="s">
        <v>25</v>
      </c>
      <c r="BJ9" s="10" t="s">
        <v>26</v>
      </c>
      <c r="BK9" s="10" t="s">
        <v>27</v>
      </c>
      <c r="BL9" s="10" t="s">
        <v>28</v>
      </c>
      <c r="BM9" s="10" t="s">
        <v>29</v>
      </c>
      <c r="BN9" s="10" t="s">
        <v>20</v>
      </c>
      <c r="BO9" s="10" t="s">
        <v>23</v>
      </c>
      <c r="BP9" s="10" t="s">
        <v>24</v>
      </c>
      <c r="BQ9" s="10" t="s">
        <v>25</v>
      </c>
      <c r="BR9" s="10" t="s">
        <v>26</v>
      </c>
      <c r="BS9" s="10" t="s">
        <v>27</v>
      </c>
      <c r="BT9" s="10" t="s">
        <v>28</v>
      </c>
      <c r="BU9" s="10" t="s">
        <v>29</v>
      </c>
      <c r="BV9" s="10" t="s">
        <v>20</v>
      </c>
      <c r="BY9" s="34" t="s">
        <v>135</v>
      </c>
      <c r="BZ9" s="34" t="s">
        <v>136</v>
      </c>
      <c r="CA9" s="34" t="s">
        <v>137</v>
      </c>
      <c r="CB9" s="34" t="s">
        <v>138</v>
      </c>
    </row>
    <row r="10" spans="1:80" ht="13" x14ac:dyDescent="0.3">
      <c r="A10" s="26">
        <v>1</v>
      </c>
      <c r="B10" s="23" t="s">
        <v>30</v>
      </c>
      <c r="C10" s="24">
        <v>0</v>
      </c>
      <c r="D10" s="24">
        <v>0</v>
      </c>
      <c r="E10" s="24">
        <v>5</v>
      </c>
      <c r="F10" s="24">
        <v>0</v>
      </c>
      <c r="G10" s="24">
        <v>0</v>
      </c>
      <c r="H10" s="24">
        <v>0</v>
      </c>
      <c r="I10" s="24">
        <v>5</v>
      </c>
      <c r="J10" s="24">
        <v>9</v>
      </c>
      <c r="K10" s="24">
        <v>0</v>
      </c>
      <c r="L10" s="24">
        <v>0</v>
      </c>
      <c r="M10" s="24">
        <v>5</v>
      </c>
      <c r="N10" s="24">
        <v>0</v>
      </c>
      <c r="O10" s="24">
        <v>0</v>
      </c>
      <c r="P10" s="24">
        <v>5</v>
      </c>
      <c r="Q10" s="24">
        <v>5</v>
      </c>
      <c r="R10" s="24">
        <v>13</v>
      </c>
      <c r="S10" s="24">
        <v>0</v>
      </c>
      <c r="T10" s="24">
        <v>0</v>
      </c>
      <c r="U10" s="24">
        <v>12</v>
      </c>
      <c r="V10" s="24">
        <v>5</v>
      </c>
      <c r="W10" s="24">
        <v>0</v>
      </c>
      <c r="X10" s="24">
        <v>5</v>
      </c>
      <c r="Y10" s="24">
        <v>5</v>
      </c>
      <c r="Z10" s="24">
        <v>26</v>
      </c>
      <c r="AA10" s="24">
        <v>5</v>
      </c>
      <c r="AB10" s="24">
        <v>0</v>
      </c>
      <c r="AC10" s="24">
        <v>5</v>
      </c>
      <c r="AD10" s="24">
        <v>0</v>
      </c>
      <c r="AE10" s="24">
        <v>0</v>
      </c>
      <c r="AF10" s="24">
        <v>0</v>
      </c>
      <c r="AG10" s="24">
        <v>5</v>
      </c>
      <c r="AH10" s="24">
        <v>10</v>
      </c>
      <c r="AI10" s="24">
        <v>5</v>
      </c>
      <c r="AJ10" s="24">
        <v>0</v>
      </c>
      <c r="AK10" s="24">
        <v>5</v>
      </c>
      <c r="AL10" s="24">
        <v>5</v>
      </c>
      <c r="AM10" s="24">
        <v>6</v>
      </c>
      <c r="AN10" s="24">
        <v>9</v>
      </c>
      <c r="AO10" s="24">
        <v>6</v>
      </c>
      <c r="AP10" s="24">
        <v>37</v>
      </c>
      <c r="AQ10" s="24">
        <v>5</v>
      </c>
      <c r="AR10" s="24">
        <v>0</v>
      </c>
      <c r="AS10" s="24">
        <v>8</v>
      </c>
      <c r="AT10" s="24">
        <v>9</v>
      </c>
      <c r="AU10" s="24">
        <v>5</v>
      </c>
      <c r="AV10" s="24">
        <v>12</v>
      </c>
      <c r="AW10" s="24">
        <v>10</v>
      </c>
      <c r="AX10" s="24">
        <v>45</v>
      </c>
      <c r="AY10" s="24">
        <v>5</v>
      </c>
      <c r="AZ10" s="24">
        <v>0</v>
      </c>
      <c r="BA10" s="24">
        <v>5</v>
      </c>
      <c r="BB10" s="24">
        <v>0</v>
      </c>
      <c r="BC10" s="24">
        <v>5</v>
      </c>
      <c r="BD10" s="24">
        <v>0</v>
      </c>
      <c r="BE10" s="24">
        <v>6</v>
      </c>
      <c r="BF10" s="24">
        <v>21</v>
      </c>
      <c r="BG10" s="24">
        <v>5</v>
      </c>
      <c r="BH10" s="24">
        <v>0</v>
      </c>
      <c r="BI10" s="24">
        <v>9</v>
      </c>
      <c r="BJ10" s="24">
        <v>10</v>
      </c>
      <c r="BK10" s="24">
        <v>10</v>
      </c>
      <c r="BL10" s="24">
        <v>9</v>
      </c>
      <c r="BM10" s="24">
        <v>12</v>
      </c>
      <c r="BN10" s="24">
        <v>49</v>
      </c>
      <c r="BO10" s="24">
        <v>5</v>
      </c>
      <c r="BP10" s="24">
        <v>0</v>
      </c>
      <c r="BQ10" s="24">
        <v>13</v>
      </c>
      <c r="BR10" s="24">
        <v>11</v>
      </c>
      <c r="BS10" s="24">
        <v>11</v>
      </c>
      <c r="BT10" s="24">
        <v>13</v>
      </c>
      <c r="BU10" s="24">
        <v>19</v>
      </c>
      <c r="BV10" s="24">
        <v>70</v>
      </c>
      <c r="BX10" s="35" t="s">
        <v>30</v>
      </c>
      <c r="BY10" s="36">
        <v>13191</v>
      </c>
      <c r="BZ10" s="37">
        <f>Z10/BY10*1000</f>
        <v>1.9710408611932377</v>
      </c>
      <c r="CA10" s="37">
        <f>AX10/BY10*1000</f>
        <v>3.4114168751421423</v>
      </c>
      <c r="CB10" s="37">
        <f>BV10/BY10*1000</f>
        <v>5.3066484724433325</v>
      </c>
    </row>
    <row r="11" spans="1:80" ht="13" x14ac:dyDescent="0.3">
      <c r="A11" s="26">
        <v>2</v>
      </c>
      <c r="B11" s="23" t="s">
        <v>31</v>
      </c>
      <c r="C11" s="24">
        <v>11</v>
      </c>
      <c r="D11" s="24">
        <v>6</v>
      </c>
      <c r="E11" s="24">
        <v>12</v>
      </c>
      <c r="F11" s="24">
        <v>11</v>
      </c>
      <c r="G11" s="24">
        <v>11</v>
      </c>
      <c r="H11" s="24">
        <v>16</v>
      </c>
      <c r="I11" s="24">
        <v>5</v>
      </c>
      <c r="J11" s="24">
        <v>74</v>
      </c>
      <c r="K11" s="24">
        <v>0</v>
      </c>
      <c r="L11" s="24">
        <v>0</v>
      </c>
      <c r="M11" s="24">
        <v>18</v>
      </c>
      <c r="N11" s="24">
        <v>10</v>
      </c>
      <c r="O11" s="24">
        <v>5</v>
      </c>
      <c r="P11" s="24">
        <v>5</v>
      </c>
      <c r="Q11" s="24">
        <v>5</v>
      </c>
      <c r="R11" s="24">
        <v>53</v>
      </c>
      <c r="S11" s="24">
        <v>12</v>
      </c>
      <c r="T11" s="24">
        <v>9</v>
      </c>
      <c r="U11" s="24">
        <v>31</v>
      </c>
      <c r="V11" s="24">
        <v>24</v>
      </c>
      <c r="W11" s="24">
        <v>18</v>
      </c>
      <c r="X11" s="24">
        <v>21</v>
      </c>
      <c r="Y11" s="24">
        <v>11</v>
      </c>
      <c r="Z11" s="24">
        <v>126</v>
      </c>
      <c r="AA11" s="24">
        <v>0</v>
      </c>
      <c r="AB11" s="24">
        <v>5</v>
      </c>
      <c r="AC11" s="24">
        <v>35</v>
      </c>
      <c r="AD11" s="24">
        <v>69</v>
      </c>
      <c r="AE11" s="24">
        <v>39</v>
      </c>
      <c r="AF11" s="24">
        <v>36</v>
      </c>
      <c r="AG11" s="24">
        <v>35</v>
      </c>
      <c r="AH11" s="24">
        <v>222</v>
      </c>
      <c r="AI11" s="24">
        <v>0</v>
      </c>
      <c r="AJ11" s="24">
        <v>5</v>
      </c>
      <c r="AK11" s="24">
        <v>8</v>
      </c>
      <c r="AL11" s="24">
        <v>16</v>
      </c>
      <c r="AM11" s="24">
        <v>7</v>
      </c>
      <c r="AN11" s="24">
        <v>7</v>
      </c>
      <c r="AO11" s="24">
        <v>5</v>
      </c>
      <c r="AP11" s="24">
        <v>46</v>
      </c>
      <c r="AQ11" s="24">
        <v>6</v>
      </c>
      <c r="AR11" s="24">
        <v>0</v>
      </c>
      <c r="AS11" s="24">
        <v>51</v>
      </c>
      <c r="AT11" s="24">
        <v>84</v>
      </c>
      <c r="AU11" s="24">
        <v>48</v>
      </c>
      <c r="AV11" s="24">
        <v>41</v>
      </c>
      <c r="AW11" s="24">
        <v>36</v>
      </c>
      <c r="AX11" s="24">
        <v>268</v>
      </c>
      <c r="AY11" s="24">
        <v>13</v>
      </c>
      <c r="AZ11" s="24">
        <v>11</v>
      </c>
      <c r="BA11" s="24">
        <v>51</v>
      </c>
      <c r="BB11" s="24">
        <v>83</v>
      </c>
      <c r="BC11" s="24">
        <v>53</v>
      </c>
      <c r="BD11" s="24">
        <v>54</v>
      </c>
      <c r="BE11" s="24">
        <v>39</v>
      </c>
      <c r="BF11" s="24">
        <v>296</v>
      </c>
      <c r="BG11" s="24">
        <v>5</v>
      </c>
      <c r="BH11" s="24">
        <v>0</v>
      </c>
      <c r="BI11" s="24">
        <v>31</v>
      </c>
      <c r="BJ11" s="24">
        <v>25</v>
      </c>
      <c r="BK11" s="24">
        <v>16</v>
      </c>
      <c r="BL11" s="24">
        <v>12</v>
      </c>
      <c r="BM11" s="24">
        <v>8</v>
      </c>
      <c r="BN11" s="24">
        <v>100</v>
      </c>
      <c r="BO11" s="24">
        <v>20</v>
      </c>
      <c r="BP11" s="24">
        <v>13</v>
      </c>
      <c r="BQ11" s="24">
        <v>80</v>
      </c>
      <c r="BR11" s="24">
        <v>105</v>
      </c>
      <c r="BS11" s="24">
        <v>68</v>
      </c>
      <c r="BT11" s="24">
        <v>66</v>
      </c>
      <c r="BU11" s="24">
        <v>49</v>
      </c>
      <c r="BV11" s="24">
        <v>394</v>
      </c>
      <c r="BX11" s="23" t="s">
        <v>31</v>
      </c>
      <c r="BY11" s="38">
        <v>11758</v>
      </c>
      <c r="BZ11" s="39">
        <f t="shared" ref="BZ11:BZ74" si="0">Z11/BY11*1000</f>
        <v>10.716108181663548</v>
      </c>
      <c r="CA11" s="39">
        <f t="shared" ref="CA11:CA74" si="1">AX11/BY11*1000</f>
        <v>22.792992005443104</v>
      </c>
      <c r="CB11" s="39">
        <f t="shared" ref="CB11:CB74" si="2">BV11/BY11*1000</f>
        <v>33.509100187106647</v>
      </c>
    </row>
    <row r="12" spans="1:80" ht="13" x14ac:dyDescent="0.3">
      <c r="A12" s="26">
        <v>3</v>
      </c>
      <c r="B12" s="23" t="s">
        <v>32</v>
      </c>
      <c r="C12" s="24">
        <v>78</v>
      </c>
      <c r="D12" s="24">
        <v>71</v>
      </c>
      <c r="E12" s="24">
        <v>140</v>
      </c>
      <c r="F12" s="24">
        <v>113</v>
      </c>
      <c r="G12" s="24">
        <v>107</v>
      </c>
      <c r="H12" s="24">
        <v>65</v>
      </c>
      <c r="I12" s="24">
        <v>37</v>
      </c>
      <c r="J12" s="24">
        <v>610</v>
      </c>
      <c r="K12" s="24">
        <v>58</v>
      </c>
      <c r="L12" s="24">
        <v>94</v>
      </c>
      <c r="M12" s="24">
        <v>188</v>
      </c>
      <c r="N12" s="24">
        <v>92</v>
      </c>
      <c r="O12" s="24">
        <v>66</v>
      </c>
      <c r="P12" s="24">
        <v>38</v>
      </c>
      <c r="Q12" s="24">
        <v>25</v>
      </c>
      <c r="R12" s="24">
        <v>563</v>
      </c>
      <c r="S12" s="24">
        <v>137</v>
      </c>
      <c r="T12" s="24">
        <v>167</v>
      </c>
      <c r="U12" s="24">
        <v>327</v>
      </c>
      <c r="V12" s="24">
        <v>207</v>
      </c>
      <c r="W12" s="24">
        <v>175</v>
      </c>
      <c r="X12" s="24">
        <v>100</v>
      </c>
      <c r="Y12" s="24">
        <v>62</v>
      </c>
      <c r="Z12" s="24">
        <v>1172</v>
      </c>
      <c r="AA12" s="24">
        <v>39</v>
      </c>
      <c r="AB12" s="24">
        <v>34</v>
      </c>
      <c r="AC12" s="24">
        <v>84</v>
      </c>
      <c r="AD12" s="24">
        <v>72</v>
      </c>
      <c r="AE12" s="24">
        <v>73</v>
      </c>
      <c r="AF12" s="24">
        <v>70</v>
      </c>
      <c r="AG12" s="24">
        <v>66</v>
      </c>
      <c r="AH12" s="24">
        <v>447</v>
      </c>
      <c r="AI12" s="24">
        <v>24</v>
      </c>
      <c r="AJ12" s="24">
        <v>63</v>
      </c>
      <c r="AK12" s="24">
        <v>172</v>
      </c>
      <c r="AL12" s="24">
        <v>164</v>
      </c>
      <c r="AM12" s="24">
        <v>152</v>
      </c>
      <c r="AN12" s="24">
        <v>115</v>
      </c>
      <c r="AO12" s="24">
        <v>93</v>
      </c>
      <c r="AP12" s="24">
        <v>779</v>
      </c>
      <c r="AQ12" s="24">
        <v>59</v>
      </c>
      <c r="AR12" s="24">
        <v>99</v>
      </c>
      <c r="AS12" s="24">
        <v>258</v>
      </c>
      <c r="AT12" s="24">
        <v>234</v>
      </c>
      <c r="AU12" s="24">
        <v>224</v>
      </c>
      <c r="AV12" s="24">
        <v>185</v>
      </c>
      <c r="AW12" s="24">
        <v>160</v>
      </c>
      <c r="AX12" s="24">
        <v>1228</v>
      </c>
      <c r="AY12" s="24">
        <v>114</v>
      </c>
      <c r="AZ12" s="24">
        <v>107</v>
      </c>
      <c r="BA12" s="24">
        <v>226</v>
      </c>
      <c r="BB12" s="24">
        <v>185</v>
      </c>
      <c r="BC12" s="24">
        <v>180</v>
      </c>
      <c r="BD12" s="24">
        <v>134</v>
      </c>
      <c r="BE12" s="24">
        <v>98</v>
      </c>
      <c r="BF12" s="24">
        <v>1051</v>
      </c>
      <c r="BG12" s="24">
        <v>81</v>
      </c>
      <c r="BH12" s="24">
        <v>158</v>
      </c>
      <c r="BI12" s="24">
        <v>356</v>
      </c>
      <c r="BJ12" s="24">
        <v>255</v>
      </c>
      <c r="BK12" s="24">
        <v>214</v>
      </c>
      <c r="BL12" s="24">
        <v>152</v>
      </c>
      <c r="BM12" s="24">
        <v>122</v>
      </c>
      <c r="BN12" s="24">
        <v>1344</v>
      </c>
      <c r="BO12" s="24">
        <v>199</v>
      </c>
      <c r="BP12" s="24">
        <v>264</v>
      </c>
      <c r="BQ12" s="24">
        <v>584</v>
      </c>
      <c r="BR12" s="24">
        <v>439</v>
      </c>
      <c r="BS12" s="24">
        <v>397</v>
      </c>
      <c r="BT12" s="24">
        <v>284</v>
      </c>
      <c r="BU12" s="24">
        <v>222</v>
      </c>
      <c r="BV12" s="24">
        <v>2395</v>
      </c>
      <c r="BX12" s="23" t="s">
        <v>32</v>
      </c>
      <c r="BY12" s="38">
        <v>116011</v>
      </c>
      <c r="BZ12" s="39">
        <f t="shared" si="0"/>
        <v>10.102490281094035</v>
      </c>
      <c r="CA12" s="39">
        <f t="shared" si="1"/>
        <v>10.585203127289654</v>
      </c>
      <c r="CB12" s="39">
        <f t="shared" si="2"/>
        <v>20.644594047116222</v>
      </c>
    </row>
    <row r="13" spans="1:80" ht="13" x14ac:dyDescent="0.3">
      <c r="A13" s="26">
        <v>4</v>
      </c>
      <c r="B13" s="23" t="s">
        <v>33</v>
      </c>
      <c r="C13" s="24">
        <v>20</v>
      </c>
      <c r="D13" s="24">
        <v>38</v>
      </c>
      <c r="E13" s="24">
        <v>38</v>
      </c>
      <c r="F13" s="24">
        <v>37</v>
      </c>
      <c r="G13" s="24">
        <v>46</v>
      </c>
      <c r="H13" s="24">
        <v>32</v>
      </c>
      <c r="I13" s="24">
        <v>16</v>
      </c>
      <c r="J13" s="24">
        <v>219</v>
      </c>
      <c r="K13" s="24">
        <v>23</v>
      </c>
      <c r="L13" s="24">
        <v>33</v>
      </c>
      <c r="M13" s="24">
        <v>57</v>
      </c>
      <c r="N13" s="24">
        <v>49</v>
      </c>
      <c r="O13" s="24">
        <v>40</v>
      </c>
      <c r="P13" s="24">
        <v>19</v>
      </c>
      <c r="Q13" s="24">
        <v>11</v>
      </c>
      <c r="R13" s="24">
        <v>224</v>
      </c>
      <c r="S13" s="24">
        <v>45</v>
      </c>
      <c r="T13" s="24">
        <v>71</v>
      </c>
      <c r="U13" s="24">
        <v>93</v>
      </c>
      <c r="V13" s="24">
        <v>83</v>
      </c>
      <c r="W13" s="24">
        <v>81</v>
      </c>
      <c r="X13" s="24">
        <v>49</v>
      </c>
      <c r="Y13" s="24">
        <v>22</v>
      </c>
      <c r="Z13" s="24">
        <v>448</v>
      </c>
      <c r="AA13" s="24">
        <v>29</v>
      </c>
      <c r="AB13" s="24">
        <v>21</v>
      </c>
      <c r="AC13" s="24">
        <v>30</v>
      </c>
      <c r="AD13" s="24">
        <v>26</v>
      </c>
      <c r="AE13" s="24">
        <v>26</v>
      </c>
      <c r="AF13" s="24">
        <v>16</v>
      </c>
      <c r="AG13" s="24">
        <v>16</v>
      </c>
      <c r="AH13" s="24">
        <v>168</v>
      </c>
      <c r="AI13" s="24">
        <v>25</v>
      </c>
      <c r="AJ13" s="24">
        <v>24</v>
      </c>
      <c r="AK13" s="24">
        <v>46</v>
      </c>
      <c r="AL13" s="24">
        <v>78</v>
      </c>
      <c r="AM13" s="24">
        <v>49</v>
      </c>
      <c r="AN13" s="24">
        <v>37</v>
      </c>
      <c r="AO13" s="24">
        <v>35</v>
      </c>
      <c r="AP13" s="24">
        <v>297</v>
      </c>
      <c r="AQ13" s="24">
        <v>52</v>
      </c>
      <c r="AR13" s="24">
        <v>40</v>
      </c>
      <c r="AS13" s="24">
        <v>73</v>
      </c>
      <c r="AT13" s="24">
        <v>108</v>
      </c>
      <c r="AU13" s="24">
        <v>75</v>
      </c>
      <c r="AV13" s="24">
        <v>53</v>
      </c>
      <c r="AW13" s="24">
        <v>54</v>
      </c>
      <c r="AX13" s="24">
        <v>462</v>
      </c>
      <c r="AY13" s="24">
        <v>48</v>
      </c>
      <c r="AZ13" s="24">
        <v>59</v>
      </c>
      <c r="BA13" s="24">
        <v>62</v>
      </c>
      <c r="BB13" s="24">
        <v>61</v>
      </c>
      <c r="BC13" s="24">
        <v>68</v>
      </c>
      <c r="BD13" s="24">
        <v>46</v>
      </c>
      <c r="BE13" s="24">
        <v>36</v>
      </c>
      <c r="BF13" s="24">
        <v>388</v>
      </c>
      <c r="BG13" s="24">
        <v>48</v>
      </c>
      <c r="BH13" s="24">
        <v>55</v>
      </c>
      <c r="BI13" s="24">
        <v>100</v>
      </c>
      <c r="BJ13" s="24">
        <v>127</v>
      </c>
      <c r="BK13" s="24">
        <v>93</v>
      </c>
      <c r="BL13" s="24">
        <v>53</v>
      </c>
      <c r="BM13" s="24">
        <v>49</v>
      </c>
      <c r="BN13" s="24">
        <v>522</v>
      </c>
      <c r="BO13" s="24">
        <v>99</v>
      </c>
      <c r="BP13" s="24">
        <v>113</v>
      </c>
      <c r="BQ13" s="24">
        <v>164</v>
      </c>
      <c r="BR13" s="24">
        <v>186</v>
      </c>
      <c r="BS13" s="24">
        <v>160</v>
      </c>
      <c r="BT13" s="24">
        <v>103</v>
      </c>
      <c r="BU13" s="24">
        <v>82</v>
      </c>
      <c r="BV13" s="24">
        <v>908</v>
      </c>
      <c r="BX13" s="23" t="s">
        <v>33</v>
      </c>
      <c r="BY13" s="38">
        <v>127427</v>
      </c>
      <c r="BZ13" s="39">
        <f t="shared" si="0"/>
        <v>3.5157384227832407</v>
      </c>
      <c r="CA13" s="39">
        <f t="shared" si="1"/>
        <v>3.625605248495217</v>
      </c>
      <c r="CB13" s="39">
        <f t="shared" si="2"/>
        <v>7.1256484104624613</v>
      </c>
    </row>
    <row r="14" spans="1:80" ht="13" x14ac:dyDescent="0.3">
      <c r="A14" s="26">
        <v>5</v>
      </c>
      <c r="B14" s="23" t="s">
        <v>34</v>
      </c>
      <c r="C14" s="24">
        <v>19</v>
      </c>
      <c r="D14" s="24">
        <v>9</v>
      </c>
      <c r="E14" s="24">
        <v>13</v>
      </c>
      <c r="F14" s="24">
        <v>24</v>
      </c>
      <c r="G14" s="24">
        <v>22</v>
      </c>
      <c r="H14" s="24">
        <v>13</v>
      </c>
      <c r="I14" s="24">
        <v>11</v>
      </c>
      <c r="J14" s="24">
        <v>111</v>
      </c>
      <c r="K14" s="24">
        <v>15</v>
      </c>
      <c r="L14" s="24">
        <v>22</v>
      </c>
      <c r="M14" s="24">
        <v>21</v>
      </c>
      <c r="N14" s="24">
        <v>23</v>
      </c>
      <c r="O14" s="24">
        <v>19</v>
      </c>
      <c r="P14" s="24">
        <v>10</v>
      </c>
      <c r="Q14" s="24">
        <v>5</v>
      </c>
      <c r="R14" s="24">
        <v>106</v>
      </c>
      <c r="S14" s="24">
        <v>32</v>
      </c>
      <c r="T14" s="24">
        <v>32</v>
      </c>
      <c r="U14" s="24">
        <v>36</v>
      </c>
      <c r="V14" s="24">
        <v>43</v>
      </c>
      <c r="W14" s="24">
        <v>43</v>
      </c>
      <c r="X14" s="24">
        <v>24</v>
      </c>
      <c r="Y14" s="24">
        <v>10</v>
      </c>
      <c r="Z14" s="24">
        <v>218</v>
      </c>
      <c r="AA14" s="24">
        <v>25</v>
      </c>
      <c r="AB14" s="24">
        <v>19</v>
      </c>
      <c r="AC14" s="24">
        <v>11</v>
      </c>
      <c r="AD14" s="24">
        <v>9</v>
      </c>
      <c r="AE14" s="24">
        <v>6</v>
      </c>
      <c r="AF14" s="24">
        <v>14</v>
      </c>
      <c r="AG14" s="24">
        <v>14</v>
      </c>
      <c r="AH14" s="24">
        <v>108</v>
      </c>
      <c r="AI14" s="24">
        <v>29</v>
      </c>
      <c r="AJ14" s="24">
        <v>28</v>
      </c>
      <c r="AK14" s="24">
        <v>38</v>
      </c>
      <c r="AL14" s="24">
        <v>49</v>
      </c>
      <c r="AM14" s="24">
        <v>36</v>
      </c>
      <c r="AN14" s="24">
        <v>20</v>
      </c>
      <c r="AO14" s="24">
        <v>29</v>
      </c>
      <c r="AP14" s="24">
        <v>229</v>
      </c>
      <c r="AQ14" s="24">
        <v>55</v>
      </c>
      <c r="AR14" s="24">
        <v>51</v>
      </c>
      <c r="AS14" s="24">
        <v>54</v>
      </c>
      <c r="AT14" s="24">
        <v>58</v>
      </c>
      <c r="AU14" s="24">
        <v>44</v>
      </c>
      <c r="AV14" s="24">
        <v>37</v>
      </c>
      <c r="AW14" s="24">
        <v>40</v>
      </c>
      <c r="AX14" s="24">
        <v>340</v>
      </c>
      <c r="AY14" s="24">
        <v>40</v>
      </c>
      <c r="AZ14" s="24">
        <v>32</v>
      </c>
      <c r="BA14" s="24">
        <v>31</v>
      </c>
      <c r="BB14" s="24">
        <v>33</v>
      </c>
      <c r="BC14" s="24">
        <v>33</v>
      </c>
      <c r="BD14" s="24">
        <v>30</v>
      </c>
      <c r="BE14" s="24">
        <v>20</v>
      </c>
      <c r="BF14" s="24">
        <v>217</v>
      </c>
      <c r="BG14" s="24">
        <v>40</v>
      </c>
      <c r="BH14" s="24">
        <v>47</v>
      </c>
      <c r="BI14" s="24">
        <v>60</v>
      </c>
      <c r="BJ14" s="24">
        <v>67</v>
      </c>
      <c r="BK14" s="24">
        <v>56</v>
      </c>
      <c r="BL14" s="24">
        <v>32</v>
      </c>
      <c r="BM14" s="24">
        <v>35</v>
      </c>
      <c r="BN14" s="24">
        <v>337</v>
      </c>
      <c r="BO14" s="24">
        <v>86</v>
      </c>
      <c r="BP14" s="24">
        <v>79</v>
      </c>
      <c r="BQ14" s="24">
        <v>88</v>
      </c>
      <c r="BR14" s="24">
        <v>103</v>
      </c>
      <c r="BS14" s="24">
        <v>91</v>
      </c>
      <c r="BT14" s="24">
        <v>58</v>
      </c>
      <c r="BU14" s="24">
        <v>56</v>
      </c>
      <c r="BV14" s="24">
        <v>556</v>
      </c>
      <c r="BX14" s="23" t="s">
        <v>34</v>
      </c>
      <c r="BY14" s="38">
        <v>41813</v>
      </c>
      <c r="BZ14" s="39">
        <f t="shared" si="0"/>
        <v>5.2136895223973401</v>
      </c>
      <c r="CA14" s="39">
        <f t="shared" si="1"/>
        <v>8.131442374381173</v>
      </c>
      <c r="CB14" s="39">
        <f t="shared" si="2"/>
        <v>13.297299882811565</v>
      </c>
    </row>
    <row r="15" spans="1:80" ht="13" x14ac:dyDescent="0.3">
      <c r="A15" s="26">
        <v>6</v>
      </c>
      <c r="B15" s="23" t="s">
        <v>35</v>
      </c>
      <c r="C15" s="24">
        <v>23</v>
      </c>
      <c r="D15" s="24">
        <v>19</v>
      </c>
      <c r="E15" s="24">
        <v>32</v>
      </c>
      <c r="F15" s="24">
        <v>27</v>
      </c>
      <c r="G15" s="24">
        <v>14</v>
      </c>
      <c r="H15" s="24">
        <v>15</v>
      </c>
      <c r="I15" s="24">
        <v>6</v>
      </c>
      <c r="J15" s="24">
        <v>136</v>
      </c>
      <c r="K15" s="24">
        <v>21</v>
      </c>
      <c r="L15" s="24">
        <v>19</v>
      </c>
      <c r="M15" s="24">
        <v>40</v>
      </c>
      <c r="N15" s="24">
        <v>33</v>
      </c>
      <c r="O15" s="24">
        <v>20</v>
      </c>
      <c r="P15" s="24">
        <v>12</v>
      </c>
      <c r="Q15" s="24">
        <v>11</v>
      </c>
      <c r="R15" s="24">
        <v>153</v>
      </c>
      <c r="S15" s="24">
        <v>46</v>
      </c>
      <c r="T15" s="24">
        <v>39</v>
      </c>
      <c r="U15" s="24">
        <v>68</v>
      </c>
      <c r="V15" s="24">
        <v>60</v>
      </c>
      <c r="W15" s="24">
        <v>36</v>
      </c>
      <c r="X15" s="24">
        <v>30</v>
      </c>
      <c r="Y15" s="24">
        <v>16</v>
      </c>
      <c r="Z15" s="24">
        <v>293</v>
      </c>
      <c r="AA15" s="24">
        <v>44</v>
      </c>
      <c r="AB15" s="24">
        <v>45</v>
      </c>
      <c r="AC15" s="24">
        <v>11</v>
      </c>
      <c r="AD15" s="24">
        <v>11</v>
      </c>
      <c r="AE15" s="24">
        <v>18</v>
      </c>
      <c r="AF15" s="24">
        <v>9</v>
      </c>
      <c r="AG15" s="24">
        <v>9</v>
      </c>
      <c r="AH15" s="24">
        <v>147</v>
      </c>
      <c r="AI15" s="24">
        <v>60</v>
      </c>
      <c r="AJ15" s="24">
        <v>39</v>
      </c>
      <c r="AK15" s="24">
        <v>51</v>
      </c>
      <c r="AL15" s="24">
        <v>62</v>
      </c>
      <c r="AM15" s="24">
        <v>49</v>
      </c>
      <c r="AN15" s="24">
        <v>24</v>
      </c>
      <c r="AO15" s="24">
        <v>18</v>
      </c>
      <c r="AP15" s="24">
        <v>303</v>
      </c>
      <c r="AQ15" s="24">
        <v>102</v>
      </c>
      <c r="AR15" s="24">
        <v>87</v>
      </c>
      <c r="AS15" s="24">
        <v>66</v>
      </c>
      <c r="AT15" s="24">
        <v>69</v>
      </c>
      <c r="AU15" s="24">
        <v>68</v>
      </c>
      <c r="AV15" s="24">
        <v>31</v>
      </c>
      <c r="AW15" s="24">
        <v>25</v>
      </c>
      <c r="AX15" s="24">
        <v>452</v>
      </c>
      <c r="AY15" s="24">
        <v>67</v>
      </c>
      <c r="AZ15" s="24">
        <v>62</v>
      </c>
      <c r="BA15" s="24">
        <v>41</v>
      </c>
      <c r="BB15" s="24">
        <v>39</v>
      </c>
      <c r="BC15" s="24">
        <v>36</v>
      </c>
      <c r="BD15" s="24">
        <v>26</v>
      </c>
      <c r="BE15" s="24">
        <v>16</v>
      </c>
      <c r="BF15" s="24">
        <v>288</v>
      </c>
      <c r="BG15" s="24">
        <v>80</v>
      </c>
      <c r="BH15" s="24">
        <v>58</v>
      </c>
      <c r="BI15" s="24">
        <v>93</v>
      </c>
      <c r="BJ15" s="24">
        <v>94</v>
      </c>
      <c r="BK15" s="24">
        <v>70</v>
      </c>
      <c r="BL15" s="24">
        <v>37</v>
      </c>
      <c r="BM15" s="24">
        <v>28</v>
      </c>
      <c r="BN15" s="24">
        <v>460</v>
      </c>
      <c r="BO15" s="24">
        <v>149</v>
      </c>
      <c r="BP15" s="24">
        <v>123</v>
      </c>
      <c r="BQ15" s="24">
        <v>132</v>
      </c>
      <c r="BR15" s="24">
        <v>130</v>
      </c>
      <c r="BS15" s="24">
        <v>105</v>
      </c>
      <c r="BT15" s="24">
        <v>59</v>
      </c>
      <c r="BU15" s="24">
        <v>43</v>
      </c>
      <c r="BV15" s="24">
        <v>744</v>
      </c>
      <c r="BX15" s="23" t="s">
        <v>35</v>
      </c>
      <c r="BY15" s="38">
        <v>59277</v>
      </c>
      <c r="BZ15" s="39">
        <f t="shared" si="0"/>
        <v>4.9428952207432904</v>
      </c>
      <c r="CA15" s="39">
        <f t="shared" si="1"/>
        <v>7.6252172006005701</v>
      </c>
      <c r="CB15" s="39">
        <f t="shared" si="2"/>
        <v>12.55124247178501</v>
      </c>
    </row>
    <row r="16" spans="1:80" ht="13" x14ac:dyDescent="0.3">
      <c r="A16" s="26">
        <v>7</v>
      </c>
      <c r="B16" s="23" t="s">
        <v>36</v>
      </c>
      <c r="C16" s="24">
        <v>9</v>
      </c>
      <c r="D16" s="24">
        <v>12</v>
      </c>
      <c r="E16" s="24">
        <v>14</v>
      </c>
      <c r="F16" s="24">
        <v>0</v>
      </c>
      <c r="G16" s="24">
        <v>12</v>
      </c>
      <c r="H16" s="24">
        <v>5</v>
      </c>
      <c r="I16" s="24">
        <v>0</v>
      </c>
      <c r="J16" s="24">
        <v>57</v>
      </c>
      <c r="K16" s="24">
        <v>9</v>
      </c>
      <c r="L16" s="24">
        <v>14</v>
      </c>
      <c r="M16" s="24">
        <v>15</v>
      </c>
      <c r="N16" s="24">
        <v>15</v>
      </c>
      <c r="O16" s="24">
        <v>10</v>
      </c>
      <c r="P16" s="24">
        <v>9</v>
      </c>
      <c r="Q16" s="24">
        <v>0</v>
      </c>
      <c r="R16" s="24">
        <v>71</v>
      </c>
      <c r="S16" s="24">
        <v>17</v>
      </c>
      <c r="T16" s="24">
        <v>28</v>
      </c>
      <c r="U16" s="24">
        <v>24</v>
      </c>
      <c r="V16" s="24">
        <v>18</v>
      </c>
      <c r="W16" s="24">
        <v>25</v>
      </c>
      <c r="X16" s="24">
        <v>9</v>
      </c>
      <c r="Y16" s="24">
        <v>6</v>
      </c>
      <c r="Z16" s="24">
        <v>130</v>
      </c>
      <c r="AA16" s="24">
        <v>18</v>
      </c>
      <c r="AB16" s="24">
        <v>24</v>
      </c>
      <c r="AC16" s="24">
        <v>8</v>
      </c>
      <c r="AD16" s="24">
        <v>5</v>
      </c>
      <c r="AE16" s="24">
        <v>8</v>
      </c>
      <c r="AF16" s="24">
        <v>15</v>
      </c>
      <c r="AG16" s="24">
        <v>12</v>
      </c>
      <c r="AH16" s="24">
        <v>90</v>
      </c>
      <c r="AI16" s="24">
        <v>16</v>
      </c>
      <c r="AJ16" s="24">
        <v>26</v>
      </c>
      <c r="AK16" s="24">
        <v>19</v>
      </c>
      <c r="AL16" s="24">
        <v>36</v>
      </c>
      <c r="AM16" s="24">
        <v>38</v>
      </c>
      <c r="AN16" s="24">
        <v>30</v>
      </c>
      <c r="AO16" s="24">
        <v>19</v>
      </c>
      <c r="AP16" s="24">
        <v>178</v>
      </c>
      <c r="AQ16" s="24">
        <v>36</v>
      </c>
      <c r="AR16" s="24">
        <v>45</v>
      </c>
      <c r="AS16" s="24">
        <v>25</v>
      </c>
      <c r="AT16" s="24">
        <v>39</v>
      </c>
      <c r="AU16" s="24">
        <v>46</v>
      </c>
      <c r="AV16" s="24">
        <v>42</v>
      </c>
      <c r="AW16" s="24">
        <v>31</v>
      </c>
      <c r="AX16" s="24">
        <v>270</v>
      </c>
      <c r="AY16" s="24">
        <v>28</v>
      </c>
      <c r="AZ16" s="24">
        <v>33</v>
      </c>
      <c r="BA16" s="24">
        <v>21</v>
      </c>
      <c r="BB16" s="24">
        <v>8</v>
      </c>
      <c r="BC16" s="24">
        <v>19</v>
      </c>
      <c r="BD16" s="24">
        <v>19</v>
      </c>
      <c r="BE16" s="24">
        <v>15</v>
      </c>
      <c r="BF16" s="24">
        <v>139</v>
      </c>
      <c r="BG16" s="24">
        <v>25</v>
      </c>
      <c r="BH16" s="24">
        <v>38</v>
      </c>
      <c r="BI16" s="24">
        <v>32</v>
      </c>
      <c r="BJ16" s="24">
        <v>47</v>
      </c>
      <c r="BK16" s="24">
        <v>49</v>
      </c>
      <c r="BL16" s="24">
        <v>39</v>
      </c>
      <c r="BM16" s="24">
        <v>23</v>
      </c>
      <c r="BN16" s="24">
        <v>250</v>
      </c>
      <c r="BO16" s="24">
        <v>53</v>
      </c>
      <c r="BP16" s="24">
        <v>73</v>
      </c>
      <c r="BQ16" s="24">
        <v>53</v>
      </c>
      <c r="BR16" s="24">
        <v>55</v>
      </c>
      <c r="BS16" s="24">
        <v>69</v>
      </c>
      <c r="BT16" s="24">
        <v>53</v>
      </c>
      <c r="BU16" s="24">
        <v>38</v>
      </c>
      <c r="BV16" s="24">
        <v>396</v>
      </c>
      <c r="BX16" s="23" t="s">
        <v>36</v>
      </c>
      <c r="BY16" s="38">
        <v>102241</v>
      </c>
      <c r="BZ16" s="39">
        <f t="shared" si="0"/>
        <v>1.2715055603916237</v>
      </c>
      <c r="CA16" s="39">
        <f t="shared" si="1"/>
        <v>2.6408192408133724</v>
      </c>
      <c r="CB16" s="39">
        <f t="shared" si="2"/>
        <v>3.873201553192946</v>
      </c>
    </row>
    <row r="17" spans="1:80" ht="13" x14ac:dyDescent="0.3">
      <c r="A17" s="26">
        <v>8</v>
      </c>
      <c r="B17" s="23" t="s">
        <v>37</v>
      </c>
      <c r="C17" s="24">
        <v>5</v>
      </c>
      <c r="D17" s="24">
        <v>6</v>
      </c>
      <c r="E17" s="24">
        <v>13</v>
      </c>
      <c r="F17" s="24">
        <v>5</v>
      </c>
      <c r="G17" s="24">
        <v>10</v>
      </c>
      <c r="H17" s="24">
        <v>9</v>
      </c>
      <c r="I17" s="24">
        <v>5</v>
      </c>
      <c r="J17" s="24">
        <v>48</v>
      </c>
      <c r="K17" s="24">
        <v>5</v>
      </c>
      <c r="L17" s="24">
        <v>13</v>
      </c>
      <c r="M17" s="24">
        <v>6</v>
      </c>
      <c r="N17" s="24">
        <v>5</v>
      </c>
      <c r="O17" s="24">
        <v>8</v>
      </c>
      <c r="P17" s="24">
        <v>0</v>
      </c>
      <c r="Q17" s="24">
        <v>5</v>
      </c>
      <c r="R17" s="24">
        <v>39</v>
      </c>
      <c r="S17" s="24">
        <v>7</v>
      </c>
      <c r="T17" s="24">
        <v>21</v>
      </c>
      <c r="U17" s="24">
        <v>20</v>
      </c>
      <c r="V17" s="24">
        <v>11</v>
      </c>
      <c r="W17" s="24">
        <v>18</v>
      </c>
      <c r="X17" s="24">
        <v>7</v>
      </c>
      <c r="Y17" s="24">
        <v>6</v>
      </c>
      <c r="Z17" s="24">
        <v>84</v>
      </c>
      <c r="AA17" s="24">
        <v>5</v>
      </c>
      <c r="AB17" s="24">
        <v>5</v>
      </c>
      <c r="AC17" s="24">
        <v>6</v>
      </c>
      <c r="AD17" s="24">
        <v>5</v>
      </c>
      <c r="AE17" s="24">
        <v>5</v>
      </c>
      <c r="AF17" s="24">
        <v>5</v>
      </c>
      <c r="AG17" s="24">
        <v>9</v>
      </c>
      <c r="AH17" s="24">
        <v>37</v>
      </c>
      <c r="AI17" s="24">
        <v>0</v>
      </c>
      <c r="AJ17" s="24">
        <v>6</v>
      </c>
      <c r="AK17" s="24">
        <v>16</v>
      </c>
      <c r="AL17" s="24">
        <v>18</v>
      </c>
      <c r="AM17" s="24">
        <v>13</v>
      </c>
      <c r="AN17" s="24">
        <v>11</v>
      </c>
      <c r="AO17" s="24">
        <v>16</v>
      </c>
      <c r="AP17" s="24">
        <v>81</v>
      </c>
      <c r="AQ17" s="24">
        <v>6</v>
      </c>
      <c r="AR17" s="24">
        <v>7</v>
      </c>
      <c r="AS17" s="24">
        <v>24</v>
      </c>
      <c r="AT17" s="24">
        <v>24</v>
      </c>
      <c r="AU17" s="24">
        <v>18</v>
      </c>
      <c r="AV17" s="24">
        <v>19</v>
      </c>
      <c r="AW17" s="24">
        <v>23</v>
      </c>
      <c r="AX17" s="24">
        <v>118</v>
      </c>
      <c r="AY17" s="24">
        <v>8</v>
      </c>
      <c r="AZ17" s="24">
        <v>10</v>
      </c>
      <c r="BA17" s="24">
        <v>21</v>
      </c>
      <c r="BB17" s="24">
        <v>11</v>
      </c>
      <c r="BC17" s="24">
        <v>16</v>
      </c>
      <c r="BD17" s="24">
        <v>12</v>
      </c>
      <c r="BE17" s="24">
        <v>11</v>
      </c>
      <c r="BF17" s="24">
        <v>84</v>
      </c>
      <c r="BG17" s="24">
        <v>5</v>
      </c>
      <c r="BH17" s="24">
        <v>17</v>
      </c>
      <c r="BI17" s="24">
        <v>23</v>
      </c>
      <c r="BJ17" s="24">
        <v>21</v>
      </c>
      <c r="BK17" s="24">
        <v>18</v>
      </c>
      <c r="BL17" s="24">
        <v>16</v>
      </c>
      <c r="BM17" s="24">
        <v>18</v>
      </c>
      <c r="BN17" s="24">
        <v>122</v>
      </c>
      <c r="BO17" s="24">
        <v>11</v>
      </c>
      <c r="BP17" s="24">
        <v>25</v>
      </c>
      <c r="BQ17" s="24">
        <v>45</v>
      </c>
      <c r="BR17" s="24">
        <v>32</v>
      </c>
      <c r="BS17" s="24">
        <v>34</v>
      </c>
      <c r="BT17" s="24">
        <v>30</v>
      </c>
      <c r="BU17" s="24">
        <v>28</v>
      </c>
      <c r="BV17" s="24">
        <v>205</v>
      </c>
      <c r="BX17" s="23" t="s">
        <v>37</v>
      </c>
      <c r="BY17" s="38">
        <v>14463</v>
      </c>
      <c r="BZ17" s="39">
        <f t="shared" si="0"/>
        <v>5.8079236672889438</v>
      </c>
      <c r="CA17" s="39">
        <f t="shared" si="1"/>
        <v>8.1587499135725654</v>
      </c>
      <c r="CB17" s="39">
        <f t="shared" si="2"/>
        <v>14.174099426121828</v>
      </c>
    </row>
    <row r="18" spans="1:80" ht="13" x14ac:dyDescent="0.3">
      <c r="A18" s="26">
        <v>9</v>
      </c>
      <c r="B18" s="23" t="s">
        <v>38</v>
      </c>
      <c r="C18" s="24">
        <v>19</v>
      </c>
      <c r="D18" s="24">
        <v>11</v>
      </c>
      <c r="E18" s="24">
        <v>13</v>
      </c>
      <c r="F18" s="24">
        <v>16</v>
      </c>
      <c r="G18" s="24">
        <v>33</v>
      </c>
      <c r="H18" s="24">
        <v>18</v>
      </c>
      <c r="I18" s="24">
        <v>13</v>
      </c>
      <c r="J18" s="24">
        <v>117</v>
      </c>
      <c r="K18" s="24">
        <v>19</v>
      </c>
      <c r="L18" s="24">
        <v>19</v>
      </c>
      <c r="M18" s="24">
        <v>18</v>
      </c>
      <c r="N18" s="24">
        <v>26</v>
      </c>
      <c r="O18" s="24">
        <v>16</v>
      </c>
      <c r="P18" s="24">
        <v>12</v>
      </c>
      <c r="Q18" s="24">
        <v>14</v>
      </c>
      <c r="R18" s="24">
        <v>132</v>
      </c>
      <c r="S18" s="24">
        <v>37</v>
      </c>
      <c r="T18" s="24">
        <v>30</v>
      </c>
      <c r="U18" s="24">
        <v>31</v>
      </c>
      <c r="V18" s="24">
        <v>42</v>
      </c>
      <c r="W18" s="24">
        <v>49</v>
      </c>
      <c r="X18" s="24">
        <v>32</v>
      </c>
      <c r="Y18" s="24">
        <v>25</v>
      </c>
      <c r="Z18" s="24">
        <v>244</v>
      </c>
      <c r="AA18" s="24">
        <v>33</v>
      </c>
      <c r="AB18" s="24">
        <v>42</v>
      </c>
      <c r="AC18" s="24">
        <v>30</v>
      </c>
      <c r="AD18" s="24">
        <v>23</v>
      </c>
      <c r="AE18" s="24">
        <v>32</v>
      </c>
      <c r="AF18" s="24">
        <v>23</v>
      </c>
      <c r="AG18" s="24">
        <v>20</v>
      </c>
      <c r="AH18" s="24">
        <v>197</v>
      </c>
      <c r="AI18" s="24">
        <v>27</v>
      </c>
      <c r="AJ18" s="24">
        <v>34</v>
      </c>
      <c r="AK18" s="24">
        <v>44</v>
      </c>
      <c r="AL18" s="24">
        <v>42</v>
      </c>
      <c r="AM18" s="24">
        <v>59</v>
      </c>
      <c r="AN18" s="24">
        <v>30</v>
      </c>
      <c r="AO18" s="24">
        <v>24</v>
      </c>
      <c r="AP18" s="24">
        <v>254</v>
      </c>
      <c r="AQ18" s="24">
        <v>64</v>
      </c>
      <c r="AR18" s="24">
        <v>74</v>
      </c>
      <c r="AS18" s="24">
        <v>67</v>
      </c>
      <c r="AT18" s="24">
        <v>64</v>
      </c>
      <c r="AU18" s="24">
        <v>88</v>
      </c>
      <c r="AV18" s="24">
        <v>54</v>
      </c>
      <c r="AW18" s="24">
        <v>46</v>
      </c>
      <c r="AX18" s="24">
        <v>456</v>
      </c>
      <c r="AY18" s="24">
        <v>54</v>
      </c>
      <c r="AZ18" s="24">
        <v>49</v>
      </c>
      <c r="BA18" s="24">
        <v>36</v>
      </c>
      <c r="BB18" s="24">
        <v>35</v>
      </c>
      <c r="BC18" s="24">
        <v>62</v>
      </c>
      <c r="BD18" s="24">
        <v>37</v>
      </c>
      <c r="BE18" s="24">
        <v>39</v>
      </c>
      <c r="BF18" s="24">
        <v>313</v>
      </c>
      <c r="BG18" s="24">
        <v>45</v>
      </c>
      <c r="BH18" s="24">
        <v>54</v>
      </c>
      <c r="BI18" s="24">
        <v>60</v>
      </c>
      <c r="BJ18" s="24">
        <v>68</v>
      </c>
      <c r="BK18" s="24">
        <v>77</v>
      </c>
      <c r="BL18" s="24">
        <v>44</v>
      </c>
      <c r="BM18" s="24">
        <v>34</v>
      </c>
      <c r="BN18" s="24">
        <v>389</v>
      </c>
      <c r="BO18" s="24">
        <v>101</v>
      </c>
      <c r="BP18" s="24">
        <v>105</v>
      </c>
      <c r="BQ18" s="24">
        <v>100</v>
      </c>
      <c r="BR18" s="24">
        <v>103</v>
      </c>
      <c r="BS18" s="24">
        <v>139</v>
      </c>
      <c r="BT18" s="24">
        <v>84</v>
      </c>
      <c r="BU18" s="24">
        <v>74</v>
      </c>
      <c r="BV18" s="24">
        <v>703</v>
      </c>
      <c r="BX18" s="23" t="s">
        <v>38</v>
      </c>
      <c r="BY18" s="38">
        <v>169632</v>
      </c>
      <c r="BZ18" s="39">
        <f t="shared" si="0"/>
        <v>1.438407847575929</v>
      </c>
      <c r="CA18" s="39">
        <f t="shared" si="1"/>
        <v>2.688172043010753</v>
      </c>
      <c r="CB18" s="39">
        <f t="shared" si="2"/>
        <v>4.1442652329749103</v>
      </c>
    </row>
    <row r="19" spans="1:80" ht="13" x14ac:dyDescent="0.3">
      <c r="A19" s="26">
        <v>10</v>
      </c>
      <c r="B19" s="23" t="s">
        <v>39</v>
      </c>
      <c r="C19" s="24">
        <v>85</v>
      </c>
      <c r="D19" s="24">
        <v>77</v>
      </c>
      <c r="E19" s="24">
        <v>83</v>
      </c>
      <c r="F19" s="24">
        <v>97</v>
      </c>
      <c r="G19" s="24">
        <v>96</v>
      </c>
      <c r="H19" s="24">
        <v>52</v>
      </c>
      <c r="I19" s="24">
        <v>21</v>
      </c>
      <c r="J19" s="24">
        <v>511</v>
      </c>
      <c r="K19" s="24">
        <v>82</v>
      </c>
      <c r="L19" s="24">
        <v>78</v>
      </c>
      <c r="M19" s="24">
        <v>86</v>
      </c>
      <c r="N19" s="24">
        <v>94</v>
      </c>
      <c r="O19" s="24">
        <v>68</v>
      </c>
      <c r="P19" s="24">
        <v>22</v>
      </c>
      <c r="Q19" s="24">
        <v>18</v>
      </c>
      <c r="R19" s="24">
        <v>458</v>
      </c>
      <c r="S19" s="24">
        <v>167</v>
      </c>
      <c r="T19" s="24">
        <v>156</v>
      </c>
      <c r="U19" s="24">
        <v>170</v>
      </c>
      <c r="V19" s="24">
        <v>196</v>
      </c>
      <c r="W19" s="24">
        <v>167</v>
      </c>
      <c r="X19" s="24">
        <v>73</v>
      </c>
      <c r="Y19" s="24">
        <v>42</v>
      </c>
      <c r="Z19" s="24">
        <v>964</v>
      </c>
      <c r="AA19" s="24">
        <v>238</v>
      </c>
      <c r="AB19" s="24">
        <v>218</v>
      </c>
      <c r="AC19" s="24">
        <v>94</v>
      </c>
      <c r="AD19" s="24">
        <v>92</v>
      </c>
      <c r="AE19" s="24">
        <v>78</v>
      </c>
      <c r="AF19" s="24">
        <v>82</v>
      </c>
      <c r="AG19" s="24">
        <v>74</v>
      </c>
      <c r="AH19" s="24">
        <v>868</v>
      </c>
      <c r="AI19" s="24">
        <v>186</v>
      </c>
      <c r="AJ19" s="24">
        <v>186</v>
      </c>
      <c r="AK19" s="24">
        <v>169</v>
      </c>
      <c r="AL19" s="24">
        <v>233</v>
      </c>
      <c r="AM19" s="24">
        <v>170</v>
      </c>
      <c r="AN19" s="24">
        <v>113</v>
      </c>
      <c r="AO19" s="24">
        <v>104</v>
      </c>
      <c r="AP19" s="24">
        <v>1163</v>
      </c>
      <c r="AQ19" s="24">
        <v>425</v>
      </c>
      <c r="AR19" s="24">
        <v>404</v>
      </c>
      <c r="AS19" s="24">
        <v>259</v>
      </c>
      <c r="AT19" s="24">
        <v>323</v>
      </c>
      <c r="AU19" s="24">
        <v>251</v>
      </c>
      <c r="AV19" s="24">
        <v>199</v>
      </c>
      <c r="AW19" s="24">
        <v>177</v>
      </c>
      <c r="AX19" s="24">
        <v>2034</v>
      </c>
      <c r="AY19" s="24">
        <v>323</v>
      </c>
      <c r="AZ19" s="24">
        <v>295</v>
      </c>
      <c r="BA19" s="24">
        <v>173</v>
      </c>
      <c r="BB19" s="24">
        <v>189</v>
      </c>
      <c r="BC19" s="24">
        <v>175</v>
      </c>
      <c r="BD19" s="24">
        <v>134</v>
      </c>
      <c r="BE19" s="24">
        <v>91</v>
      </c>
      <c r="BF19" s="24">
        <v>1382</v>
      </c>
      <c r="BG19" s="24">
        <v>272</v>
      </c>
      <c r="BH19" s="24">
        <v>265</v>
      </c>
      <c r="BI19" s="24">
        <v>255</v>
      </c>
      <c r="BJ19" s="24">
        <v>330</v>
      </c>
      <c r="BK19" s="24">
        <v>241</v>
      </c>
      <c r="BL19" s="24">
        <v>138</v>
      </c>
      <c r="BM19" s="24">
        <v>124</v>
      </c>
      <c r="BN19" s="24">
        <v>1615</v>
      </c>
      <c r="BO19" s="24">
        <v>596</v>
      </c>
      <c r="BP19" s="24">
        <v>559</v>
      </c>
      <c r="BQ19" s="24">
        <v>428</v>
      </c>
      <c r="BR19" s="24">
        <v>518</v>
      </c>
      <c r="BS19" s="24">
        <v>415</v>
      </c>
      <c r="BT19" s="24">
        <v>271</v>
      </c>
      <c r="BU19" s="24">
        <v>214</v>
      </c>
      <c r="BV19" s="24">
        <v>2997</v>
      </c>
      <c r="BX19" s="23" t="s">
        <v>39</v>
      </c>
      <c r="BY19" s="38">
        <v>193392</v>
      </c>
      <c r="BZ19" s="39">
        <f t="shared" si="0"/>
        <v>4.9846942996607924</v>
      </c>
      <c r="CA19" s="39">
        <f t="shared" si="1"/>
        <v>10.517498138495904</v>
      </c>
      <c r="CB19" s="39">
        <f t="shared" si="2"/>
        <v>15.497021593447506</v>
      </c>
    </row>
    <row r="20" spans="1:80" ht="13" x14ac:dyDescent="0.3">
      <c r="A20" s="26">
        <v>11</v>
      </c>
      <c r="B20" s="23" t="s">
        <v>40</v>
      </c>
      <c r="C20" s="24">
        <v>5</v>
      </c>
      <c r="D20" s="24">
        <v>0</v>
      </c>
      <c r="E20" s="24">
        <v>0</v>
      </c>
      <c r="F20" s="24">
        <v>5</v>
      </c>
      <c r="G20" s="24">
        <v>5</v>
      </c>
      <c r="H20" s="24">
        <v>0</v>
      </c>
      <c r="I20" s="24">
        <v>0</v>
      </c>
      <c r="J20" s="24">
        <v>10</v>
      </c>
      <c r="K20" s="24">
        <v>0</v>
      </c>
      <c r="L20" s="24">
        <v>0</v>
      </c>
      <c r="M20" s="24">
        <v>0</v>
      </c>
      <c r="N20" s="24">
        <v>5</v>
      </c>
      <c r="O20" s="24">
        <v>0</v>
      </c>
      <c r="P20" s="24">
        <v>0</v>
      </c>
      <c r="Q20" s="24">
        <v>0</v>
      </c>
      <c r="R20" s="24">
        <v>12</v>
      </c>
      <c r="S20" s="24">
        <v>5</v>
      </c>
      <c r="T20" s="24">
        <v>0</v>
      </c>
      <c r="U20" s="24">
        <v>5</v>
      </c>
      <c r="V20" s="24">
        <v>7</v>
      </c>
      <c r="W20" s="24">
        <v>5</v>
      </c>
      <c r="X20" s="24">
        <v>0</v>
      </c>
      <c r="Y20" s="24">
        <v>0</v>
      </c>
      <c r="Z20" s="24">
        <v>20</v>
      </c>
      <c r="AA20" s="24">
        <v>0</v>
      </c>
      <c r="AB20" s="24">
        <v>0</v>
      </c>
      <c r="AC20" s="24">
        <v>0</v>
      </c>
      <c r="AD20" s="24">
        <v>0</v>
      </c>
      <c r="AE20" s="24">
        <v>0</v>
      </c>
      <c r="AF20" s="24">
        <v>0</v>
      </c>
      <c r="AG20" s="24">
        <v>0</v>
      </c>
      <c r="AH20" s="24">
        <v>7</v>
      </c>
      <c r="AI20" s="24">
        <v>0</v>
      </c>
      <c r="AJ20" s="24">
        <v>5</v>
      </c>
      <c r="AK20" s="24">
        <v>5</v>
      </c>
      <c r="AL20" s="24">
        <v>6</v>
      </c>
      <c r="AM20" s="24">
        <v>6</v>
      </c>
      <c r="AN20" s="24">
        <v>0</v>
      </c>
      <c r="AO20" s="24">
        <v>5</v>
      </c>
      <c r="AP20" s="24">
        <v>27</v>
      </c>
      <c r="AQ20" s="24">
        <v>5</v>
      </c>
      <c r="AR20" s="24">
        <v>5</v>
      </c>
      <c r="AS20" s="24">
        <v>6</v>
      </c>
      <c r="AT20" s="24">
        <v>8</v>
      </c>
      <c r="AU20" s="24">
        <v>9</v>
      </c>
      <c r="AV20" s="24">
        <v>5</v>
      </c>
      <c r="AW20" s="24">
        <v>6</v>
      </c>
      <c r="AX20" s="24">
        <v>33</v>
      </c>
      <c r="AY20" s="24">
        <v>5</v>
      </c>
      <c r="AZ20" s="24">
        <v>0</v>
      </c>
      <c r="BA20" s="24">
        <v>5</v>
      </c>
      <c r="BB20" s="24">
        <v>5</v>
      </c>
      <c r="BC20" s="24">
        <v>5</v>
      </c>
      <c r="BD20" s="24">
        <v>0</v>
      </c>
      <c r="BE20" s="24">
        <v>0</v>
      </c>
      <c r="BF20" s="24">
        <v>19</v>
      </c>
      <c r="BG20" s="24">
        <v>0</v>
      </c>
      <c r="BH20" s="24">
        <v>5</v>
      </c>
      <c r="BI20" s="24">
        <v>7</v>
      </c>
      <c r="BJ20" s="24">
        <v>11</v>
      </c>
      <c r="BK20" s="24">
        <v>6</v>
      </c>
      <c r="BL20" s="24">
        <v>5</v>
      </c>
      <c r="BM20" s="24">
        <v>5</v>
      </c>
      <c r="BN20" s="24">
        <v>39</v>
      </c>
      <c r="BO20" s="24">
        <v>7</v>
      </c>
      <c r="BP20" s="24">
        <v>5</v>
      </c>
      <c r="BQ20" s="24">
        <v>12</v>
      </c>
      <c r="BR20" s="24">
        <v>10</v>
      </c>
      <c r="BS20" s="24">
        <v>9</v>
      </c>
      <c r="BT20" s="24">
        <v>7</v>
      </c>
      <c r="BU20" s="24">
        <v>6</v>
      </c>
      <c r="BV20" s="24">
        <v>52</v>
      </c>
      <c r="BX20" s="23" t="s">
        <v>40</v>
      </c>
      <c r="BY20" s="38">
        <v>6120</v>
      </c>
      <c r="BZ20" s="39">
        <f t="shared" si="0"/>
        <v>3.2679738562091503</v>
      </c>
      <c r="CA20" s="39">
        <f t="shared" si="1"/>
        <v>5.3921568627450975</v>
      </c>
      <c r="CB20" s="39">
        <f t="shared" si="2"/>
        <v>8.4967320261437909</v>
      </c>
    </row>
    <row r="21" spans="1:80" ht="13" x14ac:dyDescent="0.3">
      <c r="A21" s="26">
        <v>12</v>
      </c>
      <c r="B21" s="23" t="s">
        <v>41</v>
      </c>
      <c r="C21" s="24">
        <v>24</v>
      </c>
      <c r="D21" s="24">
        <v>16</v>
      </c>
      <c r="E21" s="24">
        <v>30</v>
      </c>
      <c r="F21" s="24">
        <v>25</v>
      </c>
      <c r="G21" s="24">
        <v>27</v>
      </c>
      <c r="H21" s="24">
        <v>23</v>
      </c>
      <c r="I21" s="24">
        <v>26</v>
      </c>
      <c r="J21" s="24">
        <v>171</v>
      </c>
      <c r="K21" s="24">
        <v>25</v>
      </c>
      <c r="L21" s="24">
        <v>26</v>
      </c>
      <c r="M21" s="24">
        <v>44</v>
      </c>
      <c r="N21" s="24">
        <v>43</v>
      </c>
      <c r="O21" s="24">
        <v>25</v>
      </c>
      <c r="P21" s="24">
        <v>14</v>
      </c>
      <c r="Q21" s="24">
        <v>16</v>
      </c>
      <c r="R21" s="24">
        <v>191</v>
      </c>
      <c r="S21" s="24">
        <v>52</v>
      </c>
      <c r="T21" s="24">
        <v>39</v>
      </c>
      <c r="U21" s="24">
        <v>73</v>
      </c>
      <c r="V21" s="24">
        <v>65</v>
      </c>
      <c r="W21" s="24">
        <v>53</v>
      </c>
      <c r="X21" s="24">
        <v>37</v>
      </c>
      <c r="Y21" s="24">
        <v>41</v>
      </c>
      <c r="Z21" s="24">
        <v>364</v>
      </c>
      <c r="AA21" s="24">
        <v>15</v>
      </c>
      <c r="AB21" s="24">
        <v>17</v>
      </c>
      <c r="AC21" s="24">
        <v>16</v>
      </c>
      <c r="AD21" s="24">
        <v>22</v>
      </c>
      <c r="AE21" s="24">
        <v>14</v>
      </c>
      <c r="AF21" s="24">
        <v>13</v>
      </c>
      <c r="AG21" s="24">
        <v>27</v>
      </c>
      <c r="AH21" s="24">
        <v>115</v>
      </c>
      <c r="AI21" s="24">
        <v>15</v>
      </c>
      <c r="AJ21" s="24">
        <v>26</v>
      </c>
      <c r="AK21" s="24">
        <v>59</v>
      </c>
      <c r="AL21" s="24">
        <v>71</v>
      </c>
      <c r="AM21" s="24">
        <v>49</v>
      </c>
      <c r="AN21" s="24">
        <v>34</v>
      </c>
      <c r="AO21" s="24">
        <v>32</v>
      </c>
      <c r="AP21" s="24">
        <v>289</v>
      </c>
      <c r="AQ21" s="24">
        <v>30</v>
      </c>
      <c r="AR21" s="24">
        <v>42</v>
      </c>
      <c r="AS21" s="24">
        <v>72</v>
      </c>
      <c r="AT21" s="24">
        <v>95</v>
      </c>
      <c r="AU21" s="24">
        <v>63</v>
      </c>
      <c r="AV21" s="24">
        <v>47</v>
      </c>
      <c r="AW21" s="24">
        <v>59</v>
      </c>
      <c r="AX21" s="24">
        <v>405</v>
      </c>
      <c r="AY21" s="24">
        <v>44</v>
      </c>
      <c r="AZ21" s="24">
        <v>31</v>
      </c>
      <c r="BA21" s="24">
        <v>45</v>
      </c>
      <c r="BB21" s="24">
        <v>41</v>
      </c>
      <c r="BC21" s="24">
        <v>41</v>
      </c>
      <c r="BD21" s="24">
        <v>33</v>
      </c>
      <c r="BE21" s="24">
        <v>48</v>
      </c>
      <c r="BF21" s="24">
        <v>285</v>
      </c>
      <c r="BG21" s="24">
        <v>34</v>
      </c>
      <c r="BH21" s="24">
        <v>50</v>
      </c>
      <c r="BI21" s="24">
        <v>100</v>
      </c>
      <c r="BJ21" s="24">
        <v>119</v>
      </c>
      <c r="BK21" s="24">
        <v>78</v>
      </c>
      <c r="BL21" s="24">
        <v>52</v>
      </c>
      <c r="BM21" s="24">
        <v>47</v>
      </c>
      <c r="BN21" s="24">
        <v>480</v>
      </c>
      <c r="BO21" s="24">
        <v>80</v>
      </c>
      <c r="BP21" s="24">
        <v>82</v>
      </c>
      <c r="BQ21" s="24">
        <v>146</v>
      </c>
      <c r="BR21" s="24">
        <v>158</v>
      </c>
      <c r="BS21" s="24">
        <v>118</v>
      </c>
      <c r="BT21" s="24">
        <v>86</v>
      </c>
      <c r="BU21" s="24">
        <v>94</v>
      </c>
      <c r="BV21" s="24">
        <v>765</v>
      </c>
      <c r="BX21" s="23" t="s">
        <v>41</v>
      </c>
      <c r="BY21" s="38">
        <v>38556</v>
      </c>
      <c r="BZ21" s="39">
        <f t="shared" si="0"/>
        <v>9.4408133623819896</v>
      </c>
      <c r="CA21" s="39">
        <f t="shared" si="1"/>
        <v>10.504201680672269</v>
      </c>
      <c r="CB21" s="39">
        <f t="shared" si="2"/>
        <v>19.841269841269842</v>
      </c>
    </row>
    <row r="22" spans="1:80" ht="13" x14ac:dyDescent="0.3">
      <c r="A22" s="26">
        <v>13</v>
      </c>
      <c r="B22" s="23" t="s">
        <v>42</v>
      </c>
      <c r="C22" s="24">
        <v>23</v>
      </c>
      <c r="D22" s="24">
        <v>15</v>
      </c>
      <c r="E22" s="24">
        <v>28</v>
      </c>
      <c r="F22" s="24">
        <v>26</v>
      </c>
      <c r="G22" s="24">
        <v>22</v>
      </c>
      <c r="H22" s="24">
        <v>12</v>
      </c>
      <c r="I22" s="24">
        <v>5</v>
      </c>
      <c r="J22" s="24">
        <v>132</v>
      </c>
      <c r="K22" s="24">
        <v>14</v>
      </c>
      <c r="L22" s="24">
        <v>32</v>
      </c>
      <c r="M22" s="24">
        <v>56</v>
      </c>
      <c r="N22" s="24">
        <v>37</v>
      </c>
      <c r="O22" s="24">
        <v>10</v>
      </c>
      <c r="P22" s="24">
        <v>6</v>
      </c>
      <c r="Q22" s="24">
        <v>5</v>
      </c>
      <c r="R22" s="24">
        <v>155</v>
      </c>
      <c r="S22" s="24">
        <v>39</v>
      </c>
      <c r="T22" s="24">
        <v>45</v>
      </c>
      <c r="U22" s="24">
        <v>87</v>
      </c>
      <c r="V22" s="24">
        <v>60</v>
      </c>
      <c r="W22" s="24">
        <v>29</v>
      </c>
      <c r="X22" s="24">
        <v>19</v>
      </c>
      <c r="Y22" s="24">
        <v>7</v>
      </c>
      <c r="Z22" s="24">
        <v>284</v>
      </c>
      <c r="AA22" s="24">
        <v>92</v>
      </c>
      <c r="AB22" s="24">
        <v>63</v>
      </c>
      <c r="AC22" s="24">
        <v>21</v>
      </c>
      <c r="AD22" s="24">
        <v>23</v>
      </c>
      <c r="AE22" s="24">
        <v>21</v>
      </c>
      <c r="AF22" s="24">
        <v>13</v>
      </c>
      <c r="AG22" s="24">
        <v>5</v>
      </c>
      <c r="AH22" s="24">
        <v>241</v>
      </c>
      <c r="AI22" s="24">
        <v>88</v>
      </c>
      <c r="AJ22" s="24">
        <v>78</v>
      </c>
      <c r="AK22" s="24">
        <v>81</v>
      </c>
      <c r="AL22" s="24">
        <v>143</v>
      </c>
      <c r="AM22" s="24">
        <v>86</v>
      </c>
      <c r="AN22" s="24">
        <v>36</v>
      </c>
      <c r="AO22" s="24">
        <v>20</v>
      </c>
      <c r="AP22" s="24">
        <v>539</v>
      </c>
      <c r="AQ22" s="24">
        <v>182</v>
      </c>
      <c r="AR22" s="24">
        <v>140</v>
      </c>
      <c r="AS22" s="24">
        <v>101</v>
      </c>
      <c r="AT22" s="24">
        <v>165</v>
      </c>
      <c r="AU22" s="24">
        <v>113</v>
      </c>
      <c r="AV22" s="24">
        <v>50</v>
      </c>
      <c r="AW22" s="24">
        <v>24</v>
      </c>
      <c r="AX22" s="24">
        <v>781</v>
      </c>
      <c r="AY22" s="24">
        <v>114</v>
      </c>
      <c r="AZ22" s="24">
        <v>75</v>
      </c>
      <c r="BA22" s="24">
        <v>52</v>
      </c>
      <c r="BB22" s="24">
        <v>47</v>
      </c>
      <c r="BC22" s="24">
        <v>43</v>
      </c>
      <c r="BD22" s="24">
        <v>24</v>
      </c>
      <c r="BE22" s="24">
        <v>10</v>
      </c>
      <c r="BF22" s="24">
        <v>374</v>
      </c>
      <c r="BG22" s="24">
        <v>106</v>
      </c>
      <c r="BH22" s="24">
        <v>112</v>
      </c>
      <c r="BI22" s="24">
        <v>136</v>
      </c>
      <c r="BJ22" s="24">
        <v>179</v>
      </c>
      <c r="BK22" s="24">
        <v>94</v>
      </c>
      <c r="BL22" s="24">
        <v>47</v>
      </c>
      <c r="BM22" s="24">
        <v>21</v>
      </c>
      <c r="BN22" s="24">
        <v>697</v>
      </c>
      <c r="BO22" s="24">
        <v>221</v>
      </c>
      <c r="BP22" s="24">
        <v>186</v>
      </c>
      <c r="BQ22" s="24">
        <v>188</v>
      </c>
      <c r="BR22" s="24">
        <v>229</v>
      </c>
      <c r="BS22" s="24">
        <v>143</v>
      </c>
      <c r="BT22" s="24">
        <v>66</v>
      </c>
      <c r="BU22" s="24">
        <v>32</v>
      </c>
      <c r="BV22" s="24">
        <v>1067</v>
      </c>
      <c r="BX22" s="23" t="s">
        <v>42</v>
      </c>
      <c r="BY22" s="38">
        <v>123181</v>
      </c>
      <c r="BZ22" s="39">
        <f t="shared" si="0"/>
        <v>2.3055503689692407</v>
      </c>
      <c r="CA22" s="39">
        <f t="shared" si="1"/>
        <v>6.3402635146654118</v>
      </c>
      <c r="CB22" s="39">
        <f t="shared" si="2"/>
        <v>8.6620501538386598</v>
      </c>
    </row>
    <row r="23" spans="1:80" ht="13" x14ac:dyDescent="0.3">
      <c r="A23" s="26">
        <v>14</v>
      </c>
      <c r="B23" s="23" t="s">
        <v>43</v>
      </c>
      <c r="C23" s="24">
        <v>81</v>
      </c>
      <c r="D23" s="24">
        <v>73</v>
      </c>
      <c r="E23" s="24">
        <v>97</v>
      </c>
      <c r="F23" s="24">
        <v>83</v>
      </c>
      <c r="G23" s="24">
        <v>70</v>
      </c>
      <c r="H23" s="24">
        <v>39</v>
      </c>
      <c r="I23" s="24">
        <v>17</v>
      </c>
      <c r="J23" s="24">
        <v>460</v>
      </c>
      <c r="K23" s="24">
        <v>76</v>
      </c>
      <c r="L23" s="24">
        <v>75</v>
      </c>
      <c r="M23" s="24">
        <v>146</v>
      </c>
      <c r="N23" s="24">
        <v>134</v>
      </c>
      <c r="O23" s="24">
        <v>97</v>
      </c>
      <c r="P23" s="24">
        <v>41</v>
      </c>
      <c r="Q23" s="24">
        <v>20</v>
      </c>
      <c r="R23" s="24">
        <v>589</v>
      </c>
      <c r="S23" s="24">
        <v>156</v>
      </c>
      <c r="T23" s="24">
        <v>144</v>
      </c>
      <c r="U23" s="24">
        <v>248</v>
      </c>
      <c r="V23" s="24">
        <v>214</v>
      </c>
      <c r="W23" s="24">
        <v>170</v>
      </c>
      <c r="X23" s="24">
        <v>78</v>
      </c>
      <c r="Y23" s="24">
        <v>37</v>
      </c>
      <c r="Z23" s="24">
        <v>1051</v>
      </c>
      <c r="AA23" s="24">
        <v>293</v>
      </c>
      <c r="AB23" s="24">
        <v>163</v>
      </c>
      <c r="AC23" s="24">
        <v>75</v>
      </c>
      <c r="AD23" s="24">
        <v>138</v>
      </c>
      <c r="AE23" s="24">
        <v>104</v>
      </c>
      <c r="AF23" s="24">
        <v>39</v>
      </c>
      <c r="AG23" s="24">
        <v>55</v>
      </c>
      <c r="AH23" s="24">
        <v>870</v>
      </c>
      <c r="AI23" s="24">
        <v>257</v>
      </c>
      <c r="AJ23" s="24">
        <v>199</v>
      </c>
      <c r="AK23" s="24">
        <v>289</v>
      </c>
      <c r="AL23" s="24">
        <v>507</v>
      </c>
      <c r="AM23" s="24">
        <v>296</v>
      </c>
      <c r="AN23" s="24">
        <v>127</v>
      </c>
      <c r="AO23" s="24">
        <v>75</v>
      </c>
      <c r="AP23" s="24">
        <v>1745</v>
      </c>
      <c r="AQ23" s="24">
        <v>546</v>
      </c>
      <c r="AR23" s="24">
        <v>359</v>
      </c>
      <c r="AS23" s="24">
        <v>369</v>
      </c>
      <c r="AT23" s="24">
        <v>648</v>
      </c>
      <c r="AU23" s="24">
        <v>397</v>
      </c>
      <c r="AV23" s="24">
        <v>163</v>
      </c>
      <c r="AW23" s="24">
        <v>130</v>
      </c>
      <c r="AX23" s="24">
        <v>2617</v>
      </c>
      <c r="AY23" s="24">
        <v>373</v>
      </c>
      <c r="AZ23" s="24">
        <v>232</v>
      </c>
      <c r="BA23" s="24">
        <v>177</v>
      </c>
      <c r="BB23" s="24">
        <v>226</v>
      </c>
      <c r="BC23" s="24">
        <v>174</v>
      </c>
      <c r="BD23" s="24">
        <v>80</v>
      </c>
      <c r="BE23" s="24">
        <v>74</v>
      </c>
      <c r="BF23" s="24">
        <v>1331</v>
      </c>
      <c r="BG23" s="24">
        <v>333</v>
      </c>
      <c r="BH23" s="24">
        <v>274</v>
      </c>
      <c r="BI23" s="24">
        <v>439</v>
      </c>
      <c r="BJ23" s="24">
        <v>640</v>
      </c>
      <c r="BK23" s="24">
        <v>390</v>
      </c>
      <c r="BL23" s="24">
        <v>166</v>
      </c>
      <c r="BM23" s="24">
        <v>92</v>
      </c>
      <c r="BN23" s="24">
        <v>2340</v>
      </c>
      <c r="BO23" s="24">
        <v>706</v>
      </c>
      <c r="BP23" s="24">
        <v>504</v>
      </c>
      <c r="BQ23" s="24">
        <v>617</v>
      </c>
      <c r="BR23" s="24">
        <v>865</v>
      </c>
      <c r="BS23" s="24">
        <v>569</v>
      </c>
      <c r="BT23" s="24">
        <v>245</v>
      </c>
      <c r="BU23" s="24">
        <v>165</v>
      </c>
      <c r="BV23" s="24">
        <v>3669</v>
      </c>
      <c r="BX23" s="23" t="s">
        <v>43</v>
      </c>
      <c r="BY23" s="38">
        <v>379104</v>
      </c>
      <c r="BZ23" s="39">
        <f t="shared" si="0"/>
        <v>2.772326327340255</v>
      </c>
      <c r="CA23" s="39">
        <f t="shared" si="1"/>
        <v>6.9031189330632232</v>
      </c>
      <c r="CB23" s="39">
        <f t="shared" si="2"/>
        <v>9.6780830590022795</v>
      </c>
    </row>
    <row r="24" spans="1:80" ht="13" x14ac:dyDescent="0.3">
      <c r="A24" s="26">
        <v>15</v>
      </c>
      <c r="B24" s="23" t="s">
        <v>44</v>
      </c>
      <c r="C24" s="24">
        <v>13</v>
      </c>
      <c r="D24" s="24">
        <v>5</v>
      </c>
      <c r="E24" s="24">
        <v>7</v>
      </c>
      <c r="F24" s="24">
        <v>16</v>
      </c>
      <c r="G24" s="24">
        <v>13</v>
      </c>
      <c r="H24" s="24">
        <v>9</v>
      </c>
      <c r="I24" s="24">
        <v>5</v>
      </c>
      <c r="J24" s="24">
        <v>71</v>
      </c>
      <c r="K24" s="24">
        <v>5</v>
      </c>
      <c r="L24" s="24">
        <v>14</v>
      </c>
      <c r="M24" s="24">
        <v>27</v>
      </c>
      <c r="N24" s="24">
        <v>12</v>
      </c>
      <c r="O24" s="24">
        <v>11</v>
      </c>
      <c r="P24" s="24">
        <v>8</v>
      </c>
      <c r="Q24" s="24">
        <v>0</v>
      </c>
      <c r="R24" s="24">
        <v>80</v>
      </c>
      <c r="S24" s="24">
        <v>18</v>
      </c>
      <c r="T24" s="24">
        <v>18</v>
      </c>
      <c r="U24" s="24">
        <v>35</v>
      </c>
      <c r="V24" s="24">
        <v>26</v>
      </c>
      <c r="W24" s="24">
        <v>24</v>
      </c>
      <c r="X24" s="24">
        <v>16</v>
      </c>
      <c r="Y24" s="24">
        <v>9</v>
      </c>
      <c r="Z24" s="24">
        <v>152</v>
      </c>
      <c r="AA24" s="24">
        <v>6</v>
      </c>
      <c r="AB24" s="24">
        <v>6</v>
      </c>
      <c r="AC24" s="24">
        <v>5</v>
      </c>
      <c r="AD24" s="24">
        <v>7</v>
      </c>
      <c r="AE24" s="24">
        <v>9</v>
      </c>
      <c r="AF24" s="24">
        <v>5</v>
      </c>
      <c r="AG24" s="24">
        <v>5</v>
      </c>
      <c r="AH24" s="24">
        <v>43</v>
      </c>
      <c r="AI24" s="24">
        <v>6</v>
      </c>
      <c r="AJ24" s="24">
        <v>6</v>
      </c>
      <c r="AK24" s="24">
        <v>28</v>
      </c>
      <c r="AL24" s="24">
        <v>42</v>
      </c>
      <c r="AM24" s="24">
        <v>22</v>
      </c>
      <c r="AN24" s="24">
        <v>14</v>
      </c>
      <c r="AO24" s="24">
        <v>14</v>
      </c>
      <c r="AP24" s="24">
        <v>131</v>
      </c>
      <c r="AQ24" s="24">
        <v>13</v>
      </c>
      <c r="AR24" s="24">
        <v>13</v>
      </c>
      <c r="AS24" s="24">
        <v>30</v>
      </c>
      <c r="AT24" s="24">
        <v>44</v>
      </c>
      <c r="AU24" s="24">
        <v>31</v>
      </c>
      <c r="AV24" s="24">
        <v>20</v>
      </c>
      <c r="AW24" s="24">
        <v>18</v>
      </c>
      <c r="AX24" s="24">
        <v>170</v>
      </c>
      <c r="AY24" s="24">
        <v>21</v>
      </c>
      <c r="AZ24" s="24">
        <v>12</v>
      </c>
      <c r="BA24" s="24">
        <v>14</v>
      </c>
      <c r="BB24" s="24">
        <v>24</v>
      </c>
      <c r="BC24" s="24">
        <v>28</v>
      </c>
      <c r="BD24" s="24">
        <v>13</v>
      </c>
      <c r="BE24" s="24">
        <v>9</v>
      </c>
      <c r="BF24" s="24">
        <v>112</v>
      </c>
      <c r="BG24" s="24">
        <v>11</v>
      </c>
      <c r="BH24" s="24">
        <v>23</v>
      </c>
      <c r="BI24" s="24">
        <v>55</v>
      </c>
      <c r="BJ24" s="24">
        <v>54</v>
      </c>
      <c r="BK24" s="24">
        <v>30</v>
      </c>
      <c r="BL24" s="24">
        <v>24</v>
      </c>
      <c r="BM24" s="24">
        <v>18</v>
      </c>
      <c r="BN24" s="24">
        <v>210</v>
      </c>
      <c r="BO24" s="24">
        <v>30</v>
      </c>
      <c r="BP24" s="24">
        <v>31</v>
      </c>
      <c r="BQ24" s="24">
        <v>70</v>
      </c>
      <c r="BR24" s="24">
        <v>74</v>
      </c>
      <c r="BS24" s="24">
        <v>54</v>
      </c>
      <c r="BT24" s="24">
        <v>35</v>
      </c>
      <c r="BU24" s="24">
        <v>27</v>
      </c>
      <c r="BV24" s="24">
        <v>325</v>
      </c>
      <c r="BX24" s="23" t="s">
        <v>44</v>
      </c>
      <c r="BY24" s="38">
        <v>13520</v>
      </c>
      <c r="BZ24" s="39">
        <f t="shared" si="0"/>
        <v>11.242603550295858</v>
      </c>
      <c r="CA24" s="39">
        <f t="shared" si="1"/>
        <v>12.57396449704142</v>
      </c>
      <c r="CB24" s="39">
        <f t="shared" si="2"/>
        <v>24.03846153846154</v>
      </c>
    </row>
    <row r="25" spans="1:80" ht="13" x14ac:dyDescent="0.3">
      <c r="A25" s="26">
        <v>16</v>
      </c>
      <c r="B25" s="23" t="s">
        <v>45</v>
      </c>
      <c r="C25" s="24">
        <v>12</v>
      </c>
      <c r="D25" s="24">
        <v>18</v>
      </c>
      <c r="E25" s="24">
        <v>14</v>
      </c>
      <c r="F25" s="24">
        <v>12</v>
      </c>
      <c r="G25" s="24">
        <v>6</v>
      </c>
      <c r="H25" s="24">
        <v>5</v>
      </c>
      <c r="I25" s="24">
        <v>0</v>
      </c>
      <c r="J25" s="24">
        <v>71</v>
      </c>
      <c r="K25" s="24">
        <v>17</v>
      </c>
      <c r="L25" s="24">
        <v>15</v>
      </c>
      <c r="M25" s="24">
        <v>18</v>
      </c>
      <c r="N25" s="24">
        <v>16</v>
      </c>
      <c r="O25" s="24">
        <v>16</v>
      </c>
      <c r="P25" s="24">
        <v>12</v>
      </c>
      <c r="Q25" s="24">
        <v>6</v>
      </c>
      <c r="R25" s="24">
        <v>95</v>
      </c>
      <c r="S25" s="24">
        <v>30</v>
      </c>
      <c r="T25" s="24">
        <v>34</v>
      </c>
      <c r="U25" s="24">
        <v>34</v>
      </c>
      <c r="V25" s="24">
        <v>25</v>
      </c>
      <c r="W25" s="24">
        <v>23</v>
      </c>
      <c r="X25" s="24">
        <v>14</v>
      </c>
      <c r="Y25" s="24">
        <v>8</v>
      </c>
      <c r="Z25" s="24">
        <v>164</v>
      </c>
      <c r="AA25" s="24">
        <v>24</v>
      </c>
      <c r="AB25" s="24">
        <v>22</v>
      </c>
      <c r="AC25" s="24">
        <v>11</v>
      </c>
      <c r="AD25" s="24">
        <v>7</v>
      </c>
      <c r="AE25" s="24">
        <v>0</v>
      </c>
      <c r="AF25" s="24">
        <v>5</v>
      </c>
      <c r="AG25" s="24">
        <v>5</v>
      </c>
      <c r="AH25" s="24">
        <v>74</v>
      </c>
      <c r="AI25" s="24">
        <v>27</v>
      </c>
      <c r="AJ25" s="24">
        <v>35</v>
      </c>
      <c r="AK25" s="24">
        <v>25</v>
      </c>
      <c r="AL25" s="24">
        <v>29</v>
      </c>
      <c r="AM25" s="24">
        <v>17</v>
      </c>
      <c r="AN25" s="24">
        <v>12</v>
      </c>
      <c r="AO25" s="24">
        <v>9</v>
      </c>
      <c r="AP25" s="24">
        <v>149</v>
      </c>
      <c r="AQ25" s="24">
        <v>47</v>
      </c>
      <c r="AR25" s="24">
        <v>56</v>
      </c>
      <c r="AS25" s="24">
        <v>32</v>
      </c>
      <c r="AT25" s="24">
        <v>41</v>
      </c>
      <c r="AU25" s="24">
        <v>22</v>
      </c>
      <c r="AV25" s="24">
        <v>14</v>
      </c>
      <c r="AW25" s="24">
        <v>15</v>
      </c>
      <c r="AX25" s="24">
        <v>222</v>
      </c>
      <c r="AY25" s="24">
        <v>33</v>
      </c>
      <c r="AZ25" s="24">
        <v>41</v>
      </c>
      <c r="BA25" s="24">
        <v>25</v>
      </c>
      <c r="BB25" s="24">
        <v>18</v>
      </c>
      <c r="BC25" s="24">
        <v>9</v>
      </c>
      <c r="BD25" s="24">
        <v>10</v>
      </c>
      <c r="BE25" s="24">
        <v>6</v>
      </c>
      <c r="BF25" s="24">
        <v>145</v>
      </c>
      <c r="BG25" s="24">
        <v>39</v>
      </c>
      <c r="BH25" s="24">
        <v>49</v>
      </c>
      <c r="BI25" s="24">
        <v>43</v>
      </c>
      <c r="BJ25" s="24">
        <v>45</v>
      </c>
      <c r="BK25" s="24">
        <v>35</v>
      </c>
      <c r="BL25" s="24">
        <v>22</v>
      </c>
      <c r="BM25" s="24">
        <v>14</v>
      </c>
      <c r="BN25" s="24">
        <v>245</v>
      </c>
      <c r="BO25" s="24">
        <v>76</v>
      </c>
      <c r="BP25" s="24">
        <v>91</v>
      </c>
      <c r="BQ25" s="24">
        <v>69</v>
      </c>
      <c r="BR25" s="24">
        <v>64</v>
      </c>
      <c r="BS25" s="24">
        <v>39</v>
      </c>
      <c r="BT25" s="24">
        <v>29</v>
      </c>
      <c r="BU25" s="24">
        <v>19</v>
      </c>
      <c r="BV25" s="24">
        <v>390</v>
      </c>
      <c r="BX25" s="23" t="s">
        <v>45</v>
      </c>
      <c r="BY25" s="38">
        <v>22198</v>
      </c>
      <c r="BZ25" s="39">
        <f t="shared" si="0"/>
        <v>7.3880529777457431</v>
      </c>
      <c r="CA25" s="39">
        <f t="shared" si="1"/>
        <v>10.000900982070457</v>
      </c>
      <c r="CB25" s="39">
        <f t="shared" si="2"/>
        <v>17.569150373907561</v>
      </c>
    </row>
    <row r="26" spans="1:80" ht="13" x14ac:dyDescent="0.3">
      <c r="A26" s="26">
        <v>17</v>
      </c>
      <c r="B26" s="23" t="s">
        <v>46</v>
      </c>
      <c r="C26" s="24">
        <v>7</v>
      </c>
      <c r="D26" s="24">
        <v>7</v>
      </c>
      <c r="E26" s="24">
        <v>8</v>
      </c>
      <c r="F26" s="24">
        <v>0</v>
      </c>
      <c r="G26" s="24">
        <v>5</v>
      </c>
      <c r="H26" s="24">
        <v>0</v>
      </c>
      <c r="I26" s="24">
        <v>0</v>
      </c>
      <c r="J26" s="24">
        <v>33</v>
      </c>
      <c r="K26" s="24">
        <v>8</v>
      </c>
      <c r="L26" s="24">
        <v>0</v>
      </c>
      <c r="M26" s="24">
        <v>5</v>
      </c>
      <c r="N26" s="24">
        <v>7</v>
      </c>
      <c r="O26" s="24">
        <v>0</v>
      </c>
      <c r="P26" s="24">
        <v>5</v>
      </c>
      <c r="Q26" s="24">
        <v>0</v>
      </c>
      <c r="R26" s="24">
        <v>24</v>
      </c>
      <c r="S26" s="24">
        <v>12</v>
      </c>
      <c r="T26" s="24">
        <v>12</v>
      </c>
      <c r="U26" s="24">
        <v>12</v>
      </c>
      <c r="V26" s="24">
        <v>11</v>
      </c>
      <c r="W26" s="24">
        <v>5</v>
      </c>
      <c r="X26" s="24">
        <v>5</v>
      </c>
      <c r="Y26" s="24">
        <v>7</v>
      </c>
      <c r="Z26" s="24">
        <v>58</v>
      </c>
      <c r="AA26" s="24">
        <v>5</v>
      </c>
      <c r="AB26" s="24">
        <v>0</v>
      </c>
      <c r="AC26" s="24">
        <v>5</v>
      </c>
      <c r="AD26" s="24">
        <v>7</v>
      </c>
      <c r="AE26" s="24">
        <v>0</v>
      </c>
      <c r="AF26" s="24">
        <v>6</v>
      </c>
      <c r="AG26" s="24">
        <v>7</v>
      </c>
      <c r="AH26" s="24">
        <v>35</v>
      </c>
      <c r="AI26" s="24">
        <v>5</v>
      </c>
      <c r="AJ26" s="24">
        <v>6</v>
      </c>
      <c r="AK26" s="24">
        <v>10</v>
      </c>
      <c r="AL26" s="24">
        <v>21</v>
      </c>
      <c r="AM26" s="24">
        <v>5</v>
      </c>
      <c r="AN26" s="24">
        <v>0</v>
      </c>
      <c r="AO26" s="24">
        <v>7</v>
      </c>
      <c r="AP26" s="24">
        <v>56</v>
      </c>
      <c r="AQ26" s="24">
        <v>8</v>
      </c>
      <c r="AR26" s="24">
        <v>10</v>
      </c>
      <c r="AS26" s="24">
        <v>18</v>
      </c>
      <c r="AT26" s="24">
        <v>26</v>
      </c>
      <c r="AU26" s="24">
        <v>6</v>
      </c>
      <c r="AV26" s="24">
        <v>12</v>
      </c>
      <c r="AW26" s="24">
        <v>12</v>
      </c>
      <c r="AX26" s="24">
        <v>92</v>
      </c>
      <c r="AY26" s="24">
        <v>11</v>
      </c>
      <c r="AZ26" s="24">
        <v>12</v>
      </c>
      <c r="BA26" s="24">
        <v>9</v>
      </c>
      <c r="BB26" s="24">
        <v>12</v>
      </c>
      <c r="BC26" s="24">
        <v>5</v>
      </c>
      <c r="BD26" s="24">
        <v>7</v>
      </c>
      <c r="BE26" s="24">
        <v>8</v>
      </c>
      <c r="BF26" s="24">
        <v>64</v>
      </c>
      <c r="BG26" s="24">
        <v>9</v>
      </c>
      <c r="BH26" s="24">
        <v>11</v>
      </c>
      <c r="BI26" s="24">
        <v>15</v>
      </c>
      <c r="BJ26" s="24">
        <v>26</v>
      </c>
      <c r="BK26" s="24">
        <v>5</v>
      </c>
      <c r="BL26" s="24">
        <v>5</v>
      </c>
      <c r="BM26" s="24">
        <v>12</v>
      </c>
      <c r="BN26" s="24">
        <v>85</v>
      </c>
      <c r="BO26" s="24">
        <v>22</v>
      </c>
      <c r="BP26" s="24">
        <v>22</v>
      </c>
      <c r="BQ26" s="24">
        <v>30</v>
      </c>
      <c r="BR26" s="24">
        <v>37</v>
      </c>
      <c r="BS26" s="24">
        <v>12</v>
      </c>
      <c r="BT26" s="24">
        <v>12</v>
      </c>
      <c r="BU26" s="24">
        <v>19</v>
      </c>
      <c r="BV26" s="24">
        <v>148</v>
      </c>
      <c r="BX26" s="23" t="s">
        <v>46</v>
      </c>
      <c r="BY26" s="38">
        <v>15999</v>
      </c>
      <c r="BZ26" s="39">
        <f t="shared" si="0"/>
        <v>3.6252265766610416</v>
      </c>
      <c r="CA26" s="39">
        <f t="shared" si="1"/>
        <v>5.7503593974623417</v>
      </c>
      <c r="CB26" s="39">
        <f t="shared" si="2"/>
        <v>9.2505781611350706</v>
      </c>
    </row>
    <row r="27" spans="1:80" ht="13" x14ac:dyDescent="0.3">
      <c r="A27" s="26">
        <v>18</v>
      </c>
      <c r="B27" s="23" t="s">
        <v>47</v>
      </c>
      <c r="C27" s="24">
        <v>28</v>
      </c>
      <c r="D27" s="24">
        <v>31</v>
      </c>
      <c r="E27" s="24">
        <v>74</v>
      </c>
      <c r="F27" s="24">
        <v>93</v>
      </c>
      <c r="G27" s="24">
        <v>83</v>
      </c>
      <c r="H27" s="24">
        <v>58</v>
      </c>
      <c r="I27" s="24">
        <v>31</v>
      </c>
      <c r="J27" s="24">
        <v>397</v>
      </c>
      <c r="K27" s="24">
        <v>35</v>
      </c>
      <c r="L27" s="24">
        <v>29</v>
      </c>
      <c r="M27" s="24">
        <v>82</v>
      </c>
      <c r="N27" s="24">
        <v>83</v>
      </c>
      <c r="O27" s="24">
        <v>77</v>
      </c>
      <c r="P27" s="24">
        <v>37</v>
      </c>
      <c r="Q27" s="24">
        <v>9</v>
      </c>
      <c r="R27" s="24">
        <v>355</v>
      </c>
      <c r="S27" s="24">
        <v>64</v>
      </c>
      <c r="T27" s="24">
        <v>60</v>
      </c>
      <c r="U27" s="24">
        <v>161</v>
      </c>
      <c r="V27" s="24">
        <v>173</v>
      </c>
      <c r="W27" s="24">
        <v>159</v>
      </c>
      <c r="X27" s="24">
        <v>93</v>
      </c>
      <c r="Y27" s="24">
        <v>42</v>
      </c>
      <c r="Z27" s="24">
        <v>751</v>
      </c>
      <c r="AA27" s="24">
        <v>22</v>
      </c>
      <c r="AB27" s="24">
        <v>18</v>
      </c>
      <c r="AC27" s="24">
        <v>38</v>
      </c>
      <c r="AD27" s="24">
        <v>59</v>
      </c>
      <c r="AE27" s="24">
        <v>49</v>
      </c>
      <c r="AF27" s="24">
        <v>36</v>
      </c>
      <c r="AG27" s="24">
        <v>27</v>
      </c>
      <c r="AH27" s="24">
        <v>245</v>
      </c>
      <c r="AI27" s="24">
        <v>16</v>
      </c>
      <c r="AJ27" s="24">
        <v>19</v>
      </c>
      <c r="AK27" s="24">
        <v>74</v>
      </c>
      <c r="AL27" s="24">
        <v>107</v>
      </c>
      <c r="AM27" s="24">
        <v>68</v>
      </c>
      <c r="AN27" s="24">
        <v>56</v>
      </c>
      <c r="AO27" s="24">
        <v>51</v>
      </c>
      <c r="AP27" s="24">
        <v>390</v>
      </c>
      <c r="AQ27" s="24">
        <v>35</v>
      </c>
      <c r="AR27" s="24">
        <v>43</v>
      </c>
      <c r="AS27" s="24">
        <v>111</v>
      </c>
      <c r="AT27" s="24">
        <v>164</v>
      </c>
      <c r="AU27" s="24">
        <v>113</v>
      </c>
      <c r="AV27" s="24">
        <v>91</v>
      </c>
      <c r="AW27" s="24">
        <v>76</v>
      </c>
      <c r="AX27" s="24">
        <v>636</v>
      </c>
      <c r="AY27" s="24">
        <v>48</v>
      </c>
      <c r="AZ27" s="24">
        <v>50</v>
      </c>
      <c r="BA27" s="24">
        <v>113</v>
      </c>
      <c r="BB27" s="24">
        <v>150</v>
      </c>
      <c r="BC27" s="24">
        <v>128</v>
      </c>
      <c r="BD27" s="24">
        <v>94</v>
      </c>
      <c r="BE27" s="24">
        <v>59</v>
      </c>
      <c r="BF27" s="24">
        <v>639</v>
      </c>
      <c r="BG27" s="24">
        <v>48</v>
      </c>
      <c r="BH27" s="24">
        <v>51</v>
      </c>
      <c r="BI27" s="24">
        <v>160</v>
      </c>
      <c r="BJ27" s="24">
        <v>190</v>
      </c>
      <c r="BK27" s="24">
        <v>147</v>
      </c>
      <c r="BL27" s="24">
        <v>92</v>
      </c>
      <c r="BM27" s="24">
        <v>60</v>
      </c>
      <c r="BN27" s="24">
        <v>743</v>
      </c>
      <c r="BO27" s="24">
        <v>98</v>
      </c>
      <c r="BP27" s="24">
        <v>101</v>
      </c>
      <c r="BQ27" s="24">
        <v>272</v>
      </c>
      <c r="BR27" s="24">
        <v>337</v>
      </c>
      <c r="BS27" s="24">
        <v>277</v>
      </c>
      <c r="BT27" s="24">
        <v>182</v>
      </c>
      <c r="BU27" s="24">
        <v>119</v>
      </c>
      <c r="BV27" s="24">
        <v>1385</v>
      </c>
      <c r="BX27" s="23" t="s">
        <v>47</v>
      </c>
      <c r="BY27" s="38">
        <v>150605</v>
      </c>
      <c r="BZ27" s="39">
        <f t="shared" si="0"/>
        <v>4.9865542312672222</v>
      </c>
      <c r="CA27" s="39">
        <f t="shared" si="1"/>
        <v>4.2229673649613231</v>
      </c>
      <c r="CB27" s="39">
        <f t="shared" si="2"/>
        <v>9.1962418246406177</v>
      </c>
    </row>
    <row r="28" spans="1:80" ht="13" x14ac:dyDescent="0.3">
      <c r="A28" s="26">
        <v>19</v>
      </c>
      <c r="B28" s="23" t="s">
        <v>48</v>
      </c>
      <c r="C28" s="24">
        <v>58</v>
      </c>
      <c r="D28" s="24">
        <v>64</v>
      </c>
      <c r="E28" s="24">
        <v>53</v>
      </c>
      <c r="F28" s="24">
        <v>35</v>
      </c>
      <c r="G28" s="24">
        <v>43</v>
      </c>
      <c r="H28" s="24">
        <v>36</v>
      </c>
      <c r="I28" s="24">
        <v>9</v>
      </c>
      <c r="J28" s="24">
        <v>296</v>
      </c>
      <c r="K28" s="24">
        <v>42</v>
      </c>
      <c r="L28" s="24">
        <v>65</v>
      </c>
      <c r="M28" s="24">
        <v>79</v>
      </c>
      <c r="N28" s="24">
        <v>55</v>
      </c>
      <c r="O28" s="24">
        <v>34</v>
      </c>
      <c r="P28" s="24">
        <v>26</v>
      </c>
      <c r="Q28" s="24">
        <v>12</v>
      </c>
      <c r="R28" s="24">
        <v>312</v>
      </c>
      <c r="S28" s="24">
        <v>101</v>
      </c>
      <c r="T28" s="24">
        <v>128</v>
      </c>
      <c r="U28" s="24">
        <v>136</v>
      </c>
      <c r="V28" s="24">
        <v>92</v>
      </c>
      <c r="W28" s="24">
        <v>78</v>
      </c>
      <c r="X28" s="24">
        <v>62</v>
      </c>
      <c r="Y28" s="24">
        <v>23</v>
      </c>
      <c r="Z28" s="24">
        <v>611</v>
      </c>
      <c r="AA28" s="24">
        <v>66</v>
      </c>
      <c r="AB28" s="24">
        <v>45</v>
      </c>
      <c r="AC28" s="24">
        <v>26</v>
      </c>
      <c r="AD28" s="24">
        <v>28</v>
      </c>
      <c r="AE28" s="24">
        <v>28</v>
      </c>
      <c r="AF28" s="24">
        <v>21</v>
      </c>
      <c r="AG28" s="24">
        <v>31</v>
      </c>
      <c r="AH28" s="24">
        <v>245</v>
      </c>
      <c r="AI28" s="24">
        <v>60</v>
      </c>
      <c r="AJ28" s="24">
        <v>41</v>
      </c>
      <c r="AK28" s="24">
        <v>93</v>
      </c>
      <c r="AL28" s="24">
        <v>75</v>
      </c>
      <c r="AM28" s="24">
        <v>88</v>
      </c>
      <c r="AN28" s="24">
        <v>46</v>
      </c>
      <c r="AO28" s="24">
        <v>48</v>
      </c>
      <c r="AP28" s="24">
        <v>455</v>
      </c>
      <c r="AQ28" s="24">
        <v>131</v>
      </c>
      <c r="AR28" s="24">
        <v>89</v>
      </c>
      <c r="AS28" s="24">
        <v>116</v>
      </c>
      <c r="AT28" s="24">
        <v>109</v>
      </c>
      <c r="AU28" s="24">
        <v>115</v>
      </c>
      <c r="AV28" s="24">
        <v>63</v>
      </c>
      <c r="AW28" s="24">
        <v>77</v>
      </c>
      <c r="AX28" s="24">
        <v>704</v>
      </c>
      <c r="AY28" s="24">
        <v>128</v>
      </c>
      <c r="AZ28" s="24">
        <v>109</v>
      </c>
      <c r="BA28" s="24">
        <v>77</v>
      </c>
      <c r="BB28" s="24">
        <v>67</v>
      </c>
      <c r="BC28" s="24">
        <v>74</v>
      </c>
      <c r="BD28" s="24">
        <v>51</v>
      </c>
      <c r="BE28" s="24">
        <v>41</v>
      </c>
      <c r="BF28" s="24">
        <v>547</v>
      </c>
      <c r="BG28" s="24">
        <v>103</v>
      </c>
      <c r="BH28" s="24">
        <v>108</v>
      </c>
      <c r="BI28" s="24">
        <v>173</v>
      </c>
      <c r="BJ28" s="24">
        <v>132</v>
      </c>
      <c r="BK28" s="24">
        <v>121</v>
      </c>
      <c r="BL28" s="24">
        <v>71</v>
      </c>
      <c r="BM28" s="24">
        <v>61</v>
      </c>
      <c r="BN28" s="24">
        <v>770</v>
      </c>
      <c r="BO28" s="24">
        <v>230</v>
      </c>
      <c r="BP28" s="24">
        <v>215</v>
      </c>
      <c r="BQ28" s="24">
        <v>250</v>
      </c>
      <c r="BR28" s="24">
        <v>198</v>
      </c>
      <c r="BS28" s="24">
        <v>197</v>
      </c>
      <c r="BT28" s="24">
        <v>124</v>
      </c>
      <c r="BU28" s="24">
        <v>101</v>
      </c>
      <c r="BV28" s="24">
        <v>1316</v>
      </c>
      <c r="BX28" s="23" t="s">
        <v>48</v>
      </c>
      <c r="BY28" s="38">
        <v>48939</v>
      </c>
      <c r="BZ28" s="39">
        <f t="shared" si="0"/>
        <v>12.48493021925254</v>
      </c>
      <c r="CA28" s="39">
        <f t="shared" si="1"/>
        <v>14.385255113508654</v>
      </c>
      <c r="CB28" s="39">
        <f t="shared" si="2"/>
        <v>26.890618933774697</v>
      </c>
    </row>
    <row r="29" spans="1:80" ht="13" x14ac:dyDescent="0.3">
      <c r="A29" s="26">
        <v>20</v>
      </c>
      <c r="B29" s="23" t="s">
        <v>49</v>
      </c>
      <c r="C29" s="24">
        <v>80</v>
      </c>
      <c r="D29" s="24">
        <v>74</v>
      </c>
      <c r="E29" s="24">
        <v>83</v>
      </c>
      <c r="F29" s="24">
        <v>88</v>
      </c>
      <c r="G29" s="24">
        <v>107</v>
      </c>
      <c r="H29" s="24">
        <v>61</v>
      </c>
      <c r="I29" s="24">
        <v>31</v>
      </c>
      <c r="J29" s="24">
        <v>522</v>
      </c>
      <c r="K29" s="24">
        <v>71</v>
      </c>
      <c r="L29" s="24">
        <v>95</v>
      </c>
      <c r="M29" s="24">
        <v>115</v>
      </c>
      <c r="N29" s="24">
        <v>111</v>
      </c>
      <c r="O29" s="24">
        <v>85</v>
      </c>
      <c r="P29" s="24">
        <v>43</v>
      </c>
      <c r="Q29" s="24">
        <v>18</v>
      </c>
      <c r="R29" s="24">
        <v>533</v>
      </c>
      <c r="S29" s="24">
        <v>150</v>
      </c>
      <c r="T29" s="24">
        <v>164</v>
      </c>
      <c r="U29" s="24">
        <v>197</v>
      </c>
      <c r="V29" s="24">
        <v>203</v>
      </c>
      <c r="W29" s="24">
        <v>191</v>
      </c>
      <c r="X29" s="24">
        <v>106</v>
      </c>
      <c r="Y29" s="24">
        <v>46</v>
      </c>
      <c r="Z29" s="24">
        <v>1054</v>
      </c>
      <c r="AA29" s="24">
        <v>127</v>
      </c>
      <c r="AB29" s="24">
        <v>88</v>
      </c>
      <c r="AC29" s="24">
        <v>59</v>
      </c>
      <c r="AD29" s="24">
        <v>63</v>
      </c>
      <c r="AE29" s="24">
        <v>80</v>
      </c>
      <c r="AF29" s="24">
        <v>51</v>
      </c>
      <c r="AG29" s="24">
        <v>46</v>
      </c>
      <c r="AH29" s="24">
        <v>514</v>
      </c>
      <c r="AI29" s="24">
        <v>155</v>
      </c>
      <c r="AJ29" s="24">
        <v>156</v>
      </c>
      <c r="AK29" s="24">
        <v>119</v>
      </c>
      <c r="AL29" s="24">
        <v>206</v>
      </c>
      <c r="AM29" s="24">
        <v>178</v>
      </c>
      <c r="AN29" s="24">
        <v>97</v>
      </c>
      <c r="AO29" s="24">
        <v>80</v>
      </c>
      <c r="AP29" s="24">
        <v>990</v>
      </c>
      <c r="AQ29" s="24">
        <v>276</v>
      </c>
      <c r="AR29" s="24">
        <v>243</v>
      </c>
      <c r="AS29" s="24">
        <v>182</v>
      </c>
      <c r="AT29" s="24">
        <v>271</v>
      </c>
      <c r="AU29" s="24">
        <v>262</v>
      </c>
      <c r="AV29" s="24">
        <v>145</v>
      </c>
      <c r="AW29" s="24">
        <v>123</v>
      </c>
      <c r="AX29" s="24">
        <v>1500</v>
      </c>
      <c r="AY29" s="24">
        <v>202</v>
      </c>
      <c r="AZ29" s="24">
        <v>162</v>
      </c>
      <c r="BA29" s="24">
        <v>143</v>
      </c>
      <c r="BB29" s="24">
        <v>153</v>
      </c>
      <c r="BC29" s="24">
        <v>191</v>
      </c>
      <c r="BD29" s="24">
        <v>113</v>
      </c>
      <c r="BE29" s="24">
        <v>71</v>
      </c>
      <c r="BF29" s="24">
        <v>1029</v>
      </c>
      <c r="BG29" s="24">
        <v>222</v>
      </c>
      <c r="BH29" s="24">
        <v>245</v>
      </c>
      <c r="BI29" s="24">
        <v>236</v>
      </c>
      <c r="BJ29" s="24">
        <v>319</v>
      </c>
      <c r="BK29" s="24">
        <v>262</v>
      </c>
      <c r="BL29" s="24">
        <v>135</v>
      </c>
      <c r="BM29" s="24">
        <v>101</v>
      </c>
      <c r="BN29" s="24">
        <v>1522</v>
      </c>
      <c r="BO29" s="24">
        <v>422</v>
      </c>
      <c r="BP29" s="24">
        <v>409</v>
      </c>
      <c r="BQ29" s="24">
        <v>379</v>
      </c>
      <c r="BR29" s="24">
        <v>470</v>
      </c>
      <c r="BS29" s="24">
        <v>452</v>
      </c>
      <c r="BT29" s="24">
        <v>248</v>
      </c>
      <c r="BU29" s="24">
        <v>166</v>
      </c>
      <c r="BV29" s="24">
        <v>2554</v>
      </c>
      <c r="BX29" s="23" t="s">
        <v>49</v>
      </c>
      <c r="BY29" s="38">
        <v>141161</v>
      </c>
      <c r="BZ29" s="39">
        <f t="shared" si="0"/>
        <v>7.4666515538994487</v>
      </c>
      <c r="CA29" s="39">
        <f t="shared" si="1"/>
        <v>10.626164450521037</v>
      </c>
      <c r="CB29" s="39">
        <f t="shared" si="2"/>
        <v>18.092816004420484</v>
      </c>
    </row>
    <row r="30" spans="1:80" ht="13" x14ac:dyDescent="0.3">
      <c r="A30" s="26">
        <v>21</v>
      </c>
      <c r="B30" s="23" t="s">
        <v>50</v>
      </c>
      <c r="C30" s="24">
        <v>0</v>
      </c>
      <c r="D30" s="24">
        <v>0</v>
      </c>
      <c r="E30" s="24">
        <v>11</v>
      </c>
      <c r="F30" s="24">
        <v>11</v>
      </c>
      <c r="G30" s="24">
        <v>7</v>
      </c>
      <c r="H30" s="24">
        <v>8</v>
      </c>
      <c r="I30" s="24">
        <v>0</v>
      </c>
      <c r="J30" s="24">
        <v>33</v>
      </c>
      <c r="K30" s="24">
        <v>0</v>
      </c>
      <c r="L30" s="24">
        <v>0</v>
      </c>
      <c r="M30" s="24">
        <v>6</v>
      </c>
      <c r="N30" s="24">
        <v>5</v>
      </c>
      <c r="O30" s="24">
        <v>0</v>
      </c>
      <c r="P30" s="24">
        <v>0</v>
      </c>
      <c r="Q30" s="24">
        <v>5</v>
      </c>
      <c r="R30" s="24">
        <v>20</v>
      </c>
      <c r="S30" s="24">
        <v>0</v>
      </c>
      <c r="T30" s="24">
        <v>0</v>
      </c>
      <c r="U30" s="24">
        <v>13</v>
      </c>
      <c r="V30" s="24">
        <v>16</v>
      </c>
      <c r="W30" s="24">
        <v>7</v>
      </c>
      <c r="X30" s="24">
        <v>11</v>
      </c>
      <c r="Y30" s="24">
        <v>5</v>
      </c>
      <c r="Z30" s="24">
        <v>52</v>
      </c>
      <c r="AA30" s="24">
        <v>0</v>
      </c>
      <c r="AB30" s="24">
        <v>7</v>
      </c>
      <c r="AC30" s="24">
        <v>10</v>
      </c>
      <c r="AD30" s="24">
        <v>10</v>
      </c>
      <c r="AE30" s="24">
        <v>11</v>
      </c>
      <c r="AF30" s="24">
        <v>5</v>
      </c>
      <c r="AG30" s="24">
        <v>7</v>
      </c>
      <c r="AH30" s="24">
        <v>46</v>
      </c>
      <c r="AI30" s="24">
        <v>0</v>
      </c>
      <c r="AJ30" s="24">
        <v>5</v>
      </c>
      <c r="AK30" s="24">
        <v>28</v>
      </c>
      <c r="AL30" s="24">
        <v>16</v>
      </c>
      <c r="AM30" s="24">
        <v>16</v>
      </c>
      <c r="AN30" s="24">
        <v>12</v>
      </c>
      <c r="AO30" s="24">
        <v>9</v>
      </c>
      <c r="AP30" s="24">
        <v>87</v>
      </c>
      <c r="AQ30" s="24">
        <v>0</v>
      </c>
      <c r="AR30" s="24">
        <v>12</v>
      </c>
      <c r="AS30" s="24">
        <v>37</v>
      </c>
      <c r="AT30" s="24">
        <v>26</v>
      </c>
      <c r="AU30" s="24">
        <v>24</v>
      </c>
      <c r="AV30" s="24">
        <v>17</v>
      </c>
      <c r="AW30" s="24">
        <v>15</v>
      </c>
      <c r="AX30" s="24">
        <v>135</v>
      </c>
      <c r="AY30" s="24">
        <v>0</v>
      </c>
      <c r="AZ30" s="24">
        <v>7</v>
      </c>
      <c r="BA30" s="24">
        <v>17</v>
      </c>
      <c r="BB30" s="24">
        <v>17</v>
      </c>
      <c r="BC30" s="24">
        <v>16</v>
      </c>
      <c r="BD30" s="24">
        <v>13</v>
      </c>
      <c r="BE30" s="24">
        <v>7</v>
      </c>
      <c r="BF30" s="24">
        <v>79</v>
      </c>
      <c r="BG30" s="24">
        <v>0</v>
      </c>
      <c r="BH30" s="24">
        <v>9</v>
      </c>
      <c r="BI30" s="24">
        <v>33</v>
      </c>
      <c r="BJ30" s="24">
        <v>20</v>
      </c>
      <c r="BK30" s="24">
        <v>18</v>
      </c>
      <c r="BL30" s="24">
        <v>17</v>
      </c>
      <c r="BM30" s="24">
        <v>13</v>
      </c>
      <c r="BN30" s="24">
        <v>111</v>
      </c>
      <c r="BO30" s="24">
        <v>0</v>
      </c>
      <c r="BP30" s="24">
        <v>16</v>
      </c>
      <c r="BQ30" s="24">
        <v>54</v>
      </c>
      <c r="BR30" s="24">
        <v>41</v>
      </c>
      <c r="BS30" s="24">
        <v>34</v>
      </c>
      <c r="BT30" s="24">
        <v>25</v>
      </c>
      <c r="BU30" s="24">
        <v>23</v>
      </c>
      <c r="BV30" s="24">
        <v>183</v>
      </c>
      <c r="BX30" s="23" t="s">
        <v>50</v>
      </c>
      <c r="BY30" s="38">
        <v>10534</v>
      </c>
      <c r="BZ30" s="39">
        <f t="shared" si="0"/>
        <v>4.936396430605658</v>
      </c>
      <c r="CA30" s="39">
        <f t="shared" si="1"/>
        <v>12.815644579456995</v>
      </c>
      <c r="CB30" s="39">
        <f t="shared" si="2"/>
        <v>17.372318207708371</v>
      </c>
    </row>
    <row r="31" spans="1:80" ht="13" x14ac:dyDescent="0.3">
      <c r="A31" s="26">
        <v>22</v>
      </c>
      <c r="B31" s="23" t="s">
        <v>51</v>
      </c>
      <c r="C31" s="24">
        <v>15</v>
      </c>
      <c r="D31" s="24">
        <v>13</v>
      </c>
      <c r="E31" s="24">
        <v>17</v>
      </c>
      <c r="F31" s="24">
        <v>18</v>
      </c>
      <c r="G31" s="24">
        <v>21</v>
      </c>
      <c r="H31" s="24">
        <v>10</v>
      </c>
      <c r="I31" s="24">
        <v>9</v>
      </c>
      <c r="J31" s="24">
        <v>109</v>
      </c>
      <c r="K31" s="24">
        <v>6</v>
      </c>
      <c r="L31" s="24">
        <v>17</v>
      </c>
      <c r="M31" s="24">
        <v>21</v>
      </c>
      <c r="N31" s="24">
        <v>25</v>
      </c>
      <c r="O31" s="24">
        <v>25</v>
      </c>
      <c r="P31" s="24">
        <v>10</v>
      </c>
      <c r="Q31" s="24">
        <v>16</v>
      </c>
      <c r="R31" s="24">
        <v>120</v>
      </c>
      <c r="S31" s="24">
        <v>23</v>
      </c>
      <c r="T31" s="24">
        <v>36</v>
      </c>
      <c r="U31" s="24">
        <v>38</v>
      </c>
      <c r="V31" s="24">
        <v>44</v>
      </c>
      <c r="W31" s="24">
        <v>43</v>
      </c>
      <c r="X31" s="24">
        <v>24</v>
      </c>
      <c r="Y31" s="24">
        <v>23</v>
      </c>
      <c r="Z31" s="24">
        <v>228</v>
      </c>
      <c r="AA31" s="24">
        <v>26</v>
      </c>
      <c r="AB31" s="24">
        <v>18</v>
      </c>
      <c r="AC31" s="24">
        <v>10</v>
      </c>
      <c r="AD31" s="24">
        <v>14</v>
      </c>
      <c r="AE31" s="24">
        <v>12</v>
      </c>
      <c r="AF31" s="24">
        <v>7</v>
      </c>
      <c r="AG31" s="24">
        <v>19</v>
      </c>
      <c r="AH31" s="24">
        <v>109</v>
      </c>
      <c r="AI31" s="24">
        <v>16</v>
      </c>
      <c r="AJ31" s="24">
        <v>13</v>
      </c>
      <c r="AK31" s="24">
        <v>36</v>
      </c>
      <c r="AL31" s="24">
        <v>69</v>
      </c>
      <c r="AM31" s="24">
        <v>55</v>
      </c>
      <c r="AN31" s="24">
        <v>20</v>
      </c>
      <c r="AO31" s="24">
        <v>17</v>
      </c>
      <c r="AP31" s="24">
        <v>234</v>
      </c>
      <c r="AQ31" s="24">
        <v>41</v>
      </c>
      <c r="AR31" s="24">
        <v>33</v>
      </c>
      <c r="AS31" s="24">
        <v>49</v>
      </c>
      <c r="AT31" s="24">
        <v>86</v>
      </c>
      <c r="AU31" s="24">
        <v>66</v>
      </c>
      <c r="AV31" s="24">
        <v>26</v>
      </c>
      <c r="AW31" s="24">
        <v>38</v>
      </c>
      <c r="AX31" s="24">
        <v>339</v>
      </c>
      <c r="AY31" s="24">
        <v>39</v>
      </c>
      <c r="AZ31" s="24">
        <v>31</v>
      </c>
      <c r="BA31" s="24">
        <v>29</v>
      </c>
      <c r="BB31" s="24">
        <v>36</v>
      </c>
      <c r="BC31" s="24">
        <v>29</v>
      </c>
      <c r="BD31" s="24">
        <v>18</v>
      </c>
      <c r="BE31" s="24">
        <v>25</v>
      </c>
      <c r="BF31" s="24">
        <v>217</v>
      </c>
      <c r="BG31" s="24">
        <v>25</v>
      </c>
      <c r="BH31" s="24">
        <v>35</v>
      </c>
      <c r="BI31" s="24">
        <v>57</v>
      </c>
      <c r="BJ31" s="24">
        <v>96</v>
      </c>
      <c r="BK31" s="24">
        <v>78</v>
      </c>
      <c r="BL31" s="24">
        <v>32</v>
      </c>
      <c r="BM31" s="24">
        <v>33</v>
      </c>
      <c r="BN31" s="24">
        <v>353</v>
      </c>
      <c r="BO31" s="24">
        <v>64</v>
      </c>
      <c r="BP31" s="24">
        <v>66</v>
      </c>
      <c r="BQ31" s="24">
        <v>87</v>
      </c>
      <c r="BR31" s="24">
        <v>127</v>
      </c>
      <c r="BS31" s="24">
        <v>105</v>
      </c>
      <c r="BT31" s="24">
        <v>54</v>
      </c>
      <c r="BU31" s="24">
        <v>64</v>
      </c>
      <c r="BV31" s="24">
        <v>567</v>
      </c>
      <c r="BX31" s="23" t="s">
        <v>51</v>
      </c>
      <c r="BY31" s="38">
        <v>151824</v>
      </c>
      <c r="BZ31" s="39">
        <f t="shared" si="0"/>
        <v>1.5017388555169144</v>
      </c>
      <c r="CA31" s="39">
        <f t="shared" si="1"/>
        <v>2.2328485614922542</v>
      </c>
      <c r="CB31" s="39">
        <f t="shared" si="2"/>
        <v>3.7345874170091689</v>
      </c>
    </row>
    <row r="32" spans="1:80" ht="13" x14ac:dyDescent="0.3">
      <c r="A32" s="26">
        <v>23</v>
      </c>
      <c r="B32" s="23" t="s">
        <v>52</v>
      </c>
      <c r="C32" s="24">
        <v>20</v>
      </c>
      <c r="D32" s="24">
        <v>14</v>
      </c>
      <c r="E32" s="24">
        <v>11</v>
      </c>
      <c r="F32" s="24">
        <v>17</v>
      </c>
      <c r="G32" s="24">
        <v>15</v>
      </c>
      <c r="H32" s="24">
        <v>6</v>
      </c>
      <c r="I32" s="24">
        <v>6</v>
      </c>
      <c r="J32" s="24">
        <v>92</v>
      </c>
      <c r="K32" s="24">
        <v>7</v>
      </c>
      <c r="L32" s="24">
        <v>15</v>
      </c>
      <c r="M32" s="24">
        <v>15</v>
      </c>
      <c r="N32" s="24">
        <v>22</v>
      </c>
      <c r="O32" s="24">
        <v>13</v>
      </c>
      <c r="P32" s="24">
        <v>0</v>
      </c>
      <c r="Q32" s="24">
        <v>5</v>
      </c>
      <c r="R32" s="24">
        <v>77</v>
      </c>
      <c r="S32" s="24">
        <v>28</v>
      </c>
      <c r="T32" s="24">
        <v>27</v>
      </c>
      <c r="U32" s="24">
        <v>26</v>
      </c>
      <c r="V32" s="24">
        <v>42</v>
      </c>
      <c r="W32" s="24">
        <v>30</v>
      </c>
      <c r="X32" s="24">
        <v>10</v>
      </c>
      <c r="Y32" s="24">
        <v>13</v>
      </c>
      <c r="Z32" s="24">
        <v>172</v>
      </c>
      <c r="AA32" s="24">
        <v>27</v>
      </c>
      <c r="AB32" s="24">
        <v>12</v>
      </c>
      <c r="AC32" s="24">
        <v>11</v>
      </c>
      <c r="AD32" s="24">
        <v>11</v>
      </c>
      <c r="AE32" s="24">
        <v>6</v>
      </c>
      <c r="AF32" s="24">
        <v>7</v>
      </c>
      <c r="AG32" s="24">
        <v>7</v>
      </c>
      <c r="AH32" s="24">
        <v>88</v>
      </c>
      <c r="AI32" s="24">
        <v>23</v>
      </c>
      <c r="AJ32" s="24">
        <v>28</v>
      </c>
      <c r="AK32" s="24">
        <v>18</v>
      </c>
      <c r="AL32" s="24">
        <v>35</v>
      </c>
      <c r="AM32" s="24">
        <v>20</v>
      </c>
      <c r="AN32" s="24">
        <v>14</v>
      </c>
      <c r="AO32" s="24">
        <v>14</v>
      </c>
      <c r="AP32" s="24">
        <v>145</v>
      </c>
      <c r="AQ32" s="24">
        <v>52</v>
      </c>
      <c r="AR32" s="24">
        <v>37</v>
      </c>
      <c r="AS32" s="24">
        <v>30</v>
      </c>
      <c r="AT32" s="24">
        <v>46</v>
      </c>
      <c r="AU32" s="24">
        <v>27</v>
      </c>
      <c r="AV32" s="24">
        <v>18</v>
      </c>
      <c r="AW32" s="24">
        <v>22</v>
      </c>
      <c r="AX32" s="24">
        <v>234</v>
      </c>
      <c r="AY32" s="24">
        <v>48</v>
      </c>
      <c r="AZ32" s="24">
        <v>30</v>
      </c>
      <c r="BA32" s="24">
        <v>22</v>
      </c>
      <c r="BB32" s="24">
        <v>29</v>
      </c>
      <c r="BC32" s="24">
        <v>27</v>
      </c>
      <c r="BD32" s="24">
        <v>16</v>
      </c>
      <c r="BE32" s="24">
        <v>19</v>
      </c>
      <c r="BF32" s="24">
        <v>183</v>
      </c>
      <c r="BG32" s="24">
        <v>30</v>
      </c>
      <c r="BH32" s="24">
        <v>40</v>
      </c>
      <c r="BI32" s="24">
        <v>35</v>
      </c>
      <c r="BJ32" s="24">
        <v>55</v>
      </c>
      <c r="BK32" s="24">
        <v>32</v>
      </c>
      <c r="BL32" s="24">
        <v>16</v>
      </c>
      <c r="BM32" s="24">
        <v>17</v>
      </c>
      <c r="BN32" s="24">
        <v>226</v>
      </c>
      <c r="BO32" s="24">
        <v>77</v>
      </c>
      <c r="BP32" s="24">
        <v>67</v>
      </c>
      <c r="BQ32" s="24">
        <v>53</v>
      </c>
      <c r="BR32" s="24">
        <v>82</v>
      </c>
      <c r="BS32" s="24">
        <v>59</v>
      </c>
      <c r="BT32" s="24">
        <v>27</v>
      </c>
      <c r="BU32" s="24">
        <v>37</v>
      </c>
      <c r="BV32" s="24">
        <v>406</v>
      </c>
      <c r="BX32" s="23" t="s">
        <v>52</v>
      </c>
      <c r="BY32" s="38">
        <v>20049</v>
      </c>
      <c r="BZ32" s="39">
        <f t="shared" si="0"/>
        <v>8.578981495336425</v>
      </c>
      <c r="CA32" s="39">
        <f t="shared" si="1"/>
        <v>11.671405057608858</v>
      </c>
      <c r="CB32" s="39">
        <f t="shared" si="2"/>
        <v>20.250386552945287</v>
      </c>
    </row>
    <row r="33" spans="1:80" ht="13" x14ac:dyDescent="0.3">
      <c r="A33" s="26">
        <v>24</v>
      </c>
      <c r="B33" s="23" t="s">
        <v>53</v>
      </c>
      <c r="C33" s="24">
        <v>5</v>
      </c>
      <c r="D33" s="24">
        <v>5</v>
      </c>
      <c r="E33" s="24">
        <v>5</v>
      </c>
      <c r="F33" s="24">
        <v>6</v>
      </c>
      <c r="G33" s="24">
        <v>0</v>
      </c>
      <c r="H33" s="24">
        <v>0</v>
      </c>
      <c r="I33" s="24">
        <v>5</v>
      </c>
      <c r="J33" s="24">
        <v>23</v>
      </c>
      <c r="K33" s="24">
        <v>0</v>
      </c>
      <c r="L33" s="24">
        <v>0</v>
      </c>
      <c r="M33" s="24">
        <v>5</v>
      </c>
      <c r="N33" s="24">
        <v>5</v>
      </c>
      <c r="O33" s="24">
        <v>5</v>
      </c>
      <c r="P33" s="24">
        <v>0</v>
      </c>
      <c r="Q33" s="24">
        <v>5</v>
      </c>
      <c r="R33" s="24">
        <v>18</v>
      </c>
      <c r="S33" s="24">
        <v>5</v>
      </c>
      <c r="T33" s="24">
        <v>5</v>
      </c>
      <c r="U33" s="24">
        <v>5</v>
      </c>
      <c r="V33" s="24">
        <v>13</v>
      </c>
      <c r="W33" s="24">
        <v>5</v>
      </c>
      <c r="X33" s="24">
        <v>0</v>
      </c>
      <c r="Y33" s="24">
        <v>7</v>
      </c>
      <c r="Z33" s="24">
        <v>39</v>
      </c>
      <c r="AA33" s="24">
        <v>5</v>
      </c>
      <c r="AB33" s="24">
        <v>5</v>
      </c>
      <c r="AC33" s="24">
        <v>0</v>
      </c>
      <c r="AD33" s="24">
        <v>0</v>
      </c>
      <c r="AE33" s="24">
        <v>0</v>
      </c>
      <c r="AF33" s="24">
        <v>5</v>
      </c>
      <c r="AG33" s="24">
        <v>5</v>
      </c>
      <c r="AH33" s="24">
        <v>13</v>
      </c>
      <c r="AI33" s="24">
        <v>5</v>
      </c>
      <c r="AJ33" s="24">
        <v>5</v>
      </c>
      <c r="AK33" s="24">
        <v>8</v>
      </c>
      <c r="AL33" s="24">
        <v>10</v>
      </c>
      <c r="AM33" s="24">
        <v>8</v>
      </c>
      <c r="AN33" s="24">
        <v>6</v>
      </c>
      <c r="AO33" s="24">
        <v>0</v>
      </c>
      <c r="AP33" s="24">
        <v>40</v>
      </c>
      <c r="AQ33" s="24">
        <v>7</v>
      </c>
      <c r="AR33" s="24">
        <v>8</v>
      </c>
      <c r="AS33" s="24">
        <v>8</v>
      </c>
      <c r="AT33" s="24">
        <v>10</v>
      </c>
      <c r="AU33" s="24">
        <v>11</v>
      </c>
      <c r="AV33" s="24">
        <v>8</v>
      </c>
      <c r="AW33" s="24">
        <v>5</v>
      </c>
      <c r="AX33" s="24">
        <v>53</v>
      </c>
      <c r="AY33" s="24">
        <v>0</v>
      </c>
      <c r="AZ33" s="24">
        <v>9</v>
      </c>
      <c r="BA33" s="24">
        <v>5</v>
      </c>
      <c r="BB33" s="24">
        <v>6</v>
      </c>
      <c r="BC33" s="24">
        <v>5</v>
      </c>
      <c r="BD33" s="24">
        <v>0</v>
      </c>
      <c r="BE33" s="24">
        <v>5</v>
      </c>
      <c r="BF33" s="24">
        <v>33</v>
      </c>
      <c r="BG33" s="24">
        <v>5</v>
      </c>
      <c r="BH33" s="24">
        <v>6</v>
      </c>
      <c r="BI33" s="24">
        <v>11</v>
      </c>
      <c r="BJ33" s="24">
        <v>15</v>
      </c>
      <c r="BK33" s="24">
        <v>9</v>
      </c>
      <c r="BL33" s="24">
        <v>11</v>
      </c>
      <c r="BM33" s="24">
        <v>5</v>
      </c>
      <c r="BN33" s="24">
        <v>56</v>
      </c>
      <c r="BO33" s="24">
        <v>7</v>
      </c>
      <c r="BP33" s="24">
        <v>14</v>
      </c>
      <c r="BQ33" s="24">
        <v>16</v>
      </c>
      <c r="BR33" s="24">
        <v>18</v>
      </c>
      <c r="BS33" s="24">
        <v>14</v>
      </c>
      <c r="BT33" s="24">
        <v>10</v>
      </c>
      <c r="BU33" s="24">
        <v>7</v>
      </c>
      <c r="BV33" s="24">
        <v>90</v>
      </c>
      <c r="BX33" s="23" t="s">
        <v>53</v>
      </c>
      <c r="BY33" s="38">
        <v>25321</v>
      </c>
      <c r="BZ33" s="39">
        <f t="shared" si="0"/>
        <v>1.5402235298763871</v>
      </c>
      <c r="CA33" s="39">
        <f t="shared" si="1"/>
        <v>2.0931242841909876</v>
      </c>
      <c r="CB33" s="39">
        <f t="shared" si="2"/>
        <v>3.5543619920224319</v>
      </c>
    </row>
    <row r="34" spans="1:80" ht="13" x14ac:dyDescent="0.3">
      <c r="A34" s="26">
        <v>25</v>
      </c>
      <c r="B34" s="23" t="s">
        <v>54</v>
      </c>
      <c r="C34" s="24">
        <v>35</v>
      </c>
      <c r="D34" s="24">
        <v>51</v>
      </c>
      <c r="E34" s="24">
        <v>94</v>
      </c>
      <c r="F34" s="24">
        <v>127</v>
      </c>
      <c r="G34" s="24">
        <v>95</v>
      </c>
      <c r="H34" s="24">
        <v>60</v>
      </c>
      <c r="I34" s="24">
        <v>29</v>
      </c>
      <c r="J34" s="24">
        <v>492</v>
      </c>
      <c r="K34" s="24">
        <v>27</v>
      </c>
      <c r="L34" s="24">
        <v>71</v>
      </c>
      <c r="M34" s="24">
        <v>124</v>
      </c>
      <c r="N34" s="24">
        <v>85</v>
      </c>
      <c r="O34" s="24">
        <v>80</v>
      </c>
      <c r="P34" s="24">
        <v>28</v>
      </c>
      <c r="Q34" s="24">
        <v>11</v>
      </c>
      <c r="R34" s="24">
        <v>425</v>
      </c>
      <c r="S34" s="24">
        <v>59</v>
      </c>
      <c r="T34" s="24">
        <v>119</v>
      </c>
      <c r="U34" s="24">
        <v>220</v>
      </c>
      <c r="V34" s="24">
        <v>208</v>
      </c>
      <c r="W34" s="24">
        <v>174</v>
      </c>
      <c r="X34" s="24">
        <v>87</v>
      </c>
      <c r="Y34" s="24">
        <v>45</v>
      </c>
      <c r="Z34" s="24">
        <v>915</v>
      </c>
      <c r="AA34" s="24">
        <v>30</v>
      </c>
      <c r="AB34" s="24">
        <v>46</v>
      </c>
      <c r="AC34" s="24">
        <v>57</v>
      </c>
      <c r="AD34" s="24">
        <v>74</v>
      </c>
      <c r="AE34" s="24">
        <v>78</v>
      </c>
      <c r="AF34" s="24">
        <v>47</v>
      </c>
      <c r="AG34" s="24">
        <v>34</v>
      </c>
      <c r="AH34" s="24">
        <v>369</v>
      </c>
      <c r="AI34" s="24">
        <v>29</v>
      </c>
      <c r="AJ34" s="24">
        <v>59</v>
      </c>
      <c r="AK34" s="24">
        <v>219</v>
      </c>
      <c r="AL34" s="24">
        <v>306</v>
      </c>
      <c r="AM34" s="24">
        <v>212</v>
      </c>
      <c r="AN34" s="24">
        <v>128</v>
      </c>
      <c r="AO34" s="24">
        <v>87</v>
      </c>
      <c r="AP34" s="24">
        <v>1036</v>
      </c>
      <c r="AQ34" s="24">
        <v>57</v>
      </c>
      <c r="AR34" s="24">
        <v>106</v>
      </c>
      <c r="AS34" s="24">
        <v>276</v>
      </c>
      <c r="AT34" s="24">
        <v>380</v>
      </c>
      <c r="AU34" s="24">
        <v>290</v>
      </c>
      <c r="AV34" s="24">
        <v>170</v>
      </c>
      <c r="AW34" s="24">
        <v>120</v>
      </c>
      <c r="AX34" s="24">
        <v>1403</v>
      </c>
      <c r="AY34" s="24">
        <v>64</v>
      </c>
      <c r="AZ34" s="24">
        <v>101</v>
      </c>
      <c r="BA34" s="24">
        <v>152</v>
      </c>
      <c r="BB34" s="24">
        <v>200</v>
      </c>
      <c r="BC34" s="24">
        <v>171</v>
      </c>
      <c r="BD34" s="24">
        <v>107</v>
      </c>
      <c r="BE34" s="24">
        <v>66</v>
      </c>
      <c r="BF34" s="24">
        <v>861</v>
      </c>
      <c r="BG34" s="24">
        <v>53</v>
      </c>
      <c r="BH34" s="24">
        <v>128</v>
      </c>
      <c r="BI34" s="24">
        <v>341</v>
      </c>
      <c r="BJ34" s="24">
        <v>394</v>
      </c>
      <c r="BK34" s="24">
        <v>295</v>
      </c>
      <c r="BL34" s="24">
        <v>155</v>
      </c>
      <c r="BM34" s="24">
        <v>103</v>
      </c>
      <c r="BN34" s="24">
        <v>1457</v>
      </c>
      <c r="BO34" s="24">
        <v>117</v>
      </c>
      <c r="BP34" s="24">
        <v>225</v>
      </c>
      <c r="BQ34" s="24">
        <v>493</v>
      </c>
      <c r="BR34" s="24">
        <v>589</v>
      </c>
      <c r="BS34" s="24">
        <v>463</v>
      </c>
      <c r="BT34" s="24">
        <v>259</v>
      </c>
      <c r="BU34" s="24">
        <v>164</v>
      </c>
      <c r="BV34" s="24">
        <v>2317</v>
      </c>
      <c r="BX34" s="23" t="s">
        <v>54</v>
      </c>
      <c r="BY34" s="38">
        <v>122704</v>
      </c>
      <c r="BZ34" s="39">
        <f t="shared" si="0"/>
        <v>7.4569696179423657</v>
      </c>
      <c r="CA34" s="39">
        <f t="shared" si="1"/>
        <v>11.434020080844961</v>
      </c>
      <c r="CB34" s="39">
        <f t="shared" si="2"/>
        <v>18.882840005215805</v>
      </c>
    </row>
    <row r="35" spans="1:80" ht="13" x14ac:dyDescent="0.3">
      <c r="A35" s="26">
        <v>26</v>
      </c>
      <c r="B35" s="23" t="s">
        <v>55</v>
      </c>
      <c r="C35" s="24">
        <v>90</v>
      </c>
      <c r="D35" s="24">
        <v>71</v>
      </c>
      <c r="E35" s="24">
        <v>127</v>
      </c>
      <c r="F35" s="24">
        <v>159</v>
      </c>
      <c r="G35" s="24">
        <v>161</v>
      </c>
      <c r="H35" s="24">
        <v>114</v>
      </c>
      <c r="I35" s="24">
        <v>42</v>
      </c>
      <c r="J35" s="24">
        <v>763</v>
      </c>
      <c r="K35" s="24">
        <v>68</v>
      </c>
      <c r="L35" s="24">
        <v>75</v>
      </c>
      <c r="M35" s="24">
        <v>156</v>
      </c>
      <c r="N35" s="24">
        <v>168</v>
      </c>
      <c r="O35" s="24">
        <v>123</v>
      </c>
      <c r="P35" s="24">
        <v>59</v>
      </c>
      <c r="Q35" s="24">
        <v>24</v>
      </c>
      <c r="R35" s="24">
        <v>674</v>
      </c>
      <c r="S35" s="24">
        <v>159</v>
      </c>
      <c r="T35" s="24">
        <v>143</v>
      </c>
      <c r="U35" s="24">
        <v>282</v>
      </c>
      <c r="V35" s="24">
        <v>332</v>
      </c>
      <c r="W35" s="24">
        <v>285</v>
      </c>
      <c r="X35" s="24">
        <v>174</v>
      </c>
      <c r="Y35" s="24">
        <v>64</v>
      </c>
      <c r="Z35" s="24">
        <v>1436</v>
      </c>
      <c r="AA35" s="24">
        <v>96</v>
      </c>
      <c r="AB35" s="24">
        <v>64</v>
      </c>
      <c r="AC35" s="24">
        <v>76</v>
      </c>
      <c r="AD35" s="24">
        <v>137</v>
      </c>
      <c r="AE35" s="24">
        <v>129</v>
      </c>
      <c r="AF35" s="24">
        <v>69</v>
      </c>
      <c r="AG35" s="24">
        <v>47</v>
      </c>
      <c r="AH35" s="24">
        <v>621</v>
      </c>
      <c r="AI35" s="24">
        <v>110</v>
      </c>
      <c r="AJ35" s="24">
        <v>82</v>
      </c>
      <c r="AK35" s="24">
        <v>208</v>
      </c>
      <c r="AL35" s="24">
        <v>263</v>
      </c>
      <c r="AM35" s="24">
        <v>172</v>
      </c>
      <c r="AN35" s="24">
        <v>99</v>
      </c>
      <c r="AO35" s="24">
        <v>62</v>
      </c>
      <c r="AP35" s="24">
        <v>999</v>
      </c>
      <c r="AQ35" s="24">
        <v>209</v>
      </c>
      <c r="AR35" s="24">
        <v>147</v>
      </c>
      <c r="AS35" s="24">
        <v>283</v>
      </c>
      <c r="AT35" s="24">
        <v>403</v>
      </c>
      <c r="AU35" s="24">
        <v>300</v>
      </c>
      <c r="AV35" s="24">
        <v>169</v>
      </c>
      <c r="AW35" s="24">
        <v>111</v>
      </c>
      <c r="AX35" s="24">
        <v>1616</v>
      </c>
      <c r="AY35" s="24">
        <v>189</v>
      </c>
      <c r="AZ35" s="24">
        <v>132</v>
      </c>
      <c r="BA35" s="24">
        <v>202</v>
      </c>
      <c r="BB35" s="24">
        <v>298</v>
      </c>
      <c r="BC35" s="24">
        <v>286</v>
      </c>
      <c r="BD35" s="24">
        <v>181</v>
      </c>
      <c r="BE35" s="24">
        <v>91</v>
      </c>
      <c r="BF35" s="24">
        <v>1381</v>
      </c>
      <c r="BG35" s="24">
        <v>180</v>
      </c>
      <c r="BH35" s="24">
        <v>159</v>
      </c>
      <c r="BI35" s="24">
        <v>360</v>
      </c>
      <c r="BJ35" s="24">
        <v>434</v>
      </c>
      <c r="BK35" s="24">
        <v>296</v>
      </c>
      <c r="BL35" s="24">
        <v>155</v>
      </c>
      <c r="BM35" s="24">
        <v>87</v>
      </c>
      <c r="BN35" s="24">
        <v>1674</v>
      </c>
      <c r="BO35" s="24">
        <v>366</v>
      </c>
      <c r="BP35" s="24">
        <v>290</v>
      </c>
      <c r="BQ35" s="24">
        <v>566</v>
      </c>
      <c r="BR35" s="24">
        <v>732</v>
      </c>
      <c r="BS35" s="24">
        <v>585</v>
      </c>
      <c r="BT35" s="24">
        <v>336</v>
      </c>
      <c r="BU35" s="24">
        <v>177</v>
      </c>
      <c r="BV35" s="24">
        <v>3055</v>
      </c>
      <c r="BX35" s="23" t="s">
        <v>55</v>
      </c>
      <c r="BY35" s="38">
        <v>159294</v>
      </c>
      <c r="BZ35" s="39">
        <f t="shared" si="0"/>
        <v>9.0147777066305075</v>
      </c>
      <c r="CA35" s="39">
        <f t="shared" si="1"/>
        <v>10.144763770135723</v>
      </c>
      <c r="CB35" s="39">
        <f t="shared" si="2"/>
        <v>19.178374577824652</v>
      </c>
    </row>
    <row r="36" spans="1:80" ht="13" x14ac:dyDescent="0.3">
      <c r="A36" s="26">
        <v>27</v>
      </c>
      <c r="B36" s="23" t="s">
        <v>56</v>
      </c>
      <c r="C36" s="24">
        <v>146</v>
      </c>
      <c r="D36" s="24">
        <v>129</v>
      </c>
      <c r="E36" s="24">
        <v>151</v>
      </c>
      <c r="F36" s="24">
        <v>120</v>
      </c>
      <c r="G36" s="24">
        <v>144</v>
      </c>
      <c r="H36" s="24">
        <v>96</v>
      </c>
      <c r="I36" s="24">
        <v>52</v>
      </c>
      <c r="J36" s="24">
        <v>838</v>
      </c>
      <c r="K36" s="24">
        <v>139</v>
      </c>
      <c r="L36" s="24">
        <v>154</v>
      </c>
      <c r="M36" s="24">
        <v>195</v>
      </c>
      <c r="N36" s="24">
        <v>149</v>
      </c>
      <c r="O36" s="24">
        <v>88</v>
      </c>
      <c r="P36" s="24">
        <v>47</v>
      </c>
      <c r="Q36" s="24">
        <v>49</v>
      </c>
      <c r="R36" s="24">
        <v>825</v>
      </c>
      <c r="S36" s="24">
        <v>286</v>
      </c>
      <c r="T36" s="24">
        <v>277</v>
      </c>
      <c r="U36" s="24">
        <v>347</v>
      </c>
      <c r="V36" s="24">
        <v>269</v>
      </c>
      <c r="W36" s="24">
        <v>233</v>
      </c>
      <c r="X36" s="24">
        <v>142</v>
      </c>
      <c r="Y36" s="24">
        <v>102</v>
      </c>
      <c r="Z36" s="24">
        <v>1661</v>
      </c>
      <c r="AA36" s="24">
        <v>162</v>
      </c>
      <c r="AB36" s="24">
        <v>149</v>
      </c>
      <c r="AC36" s="24">
        <v>243</v>
      </c>
      <c r="AD36" s="24">
        <v>318</v>
      </c>
      <c r="AE36" s="24">
        <v>242</v>
      </c>
      <c r="AF36" s="24">
        <v>114</v>
      </c>
      <c r="AG36" s="24">
        <v>72</v>
      </c>
      <c r="AH36" s="24">
        <v>1299</v>
      </c>
      <c r="AI36" s="24">
        <v>169</v>
      </c>
      <c r="AJ36" s="24">
        <v>152</v>
      </c>
      <c r="AK36" s="24">
        <v>219</v>
      </c>
      <c r="AL36" s="24">
        <v>269</v>
      </c>
      <c r="AM36" s="24">
        <v>190</v>
      </c>
      <c r="AN36" s="24">
        <v>128</v>
      </c>
      <c r="AO36" s="24">
        <v>110</v>
      </c>
      <c r="AP36" s="24">
        <v>1239</v>
      </c>
      <c r="AQ36" s="24">
        <v>331</v>
      </c>
      <c r="AR36" s="24">
        <v>299</v>
      </c>
      <c r="AS36" s="24">
        <v>465</v>
      </c>
      <c r="AT36" s="24">
        <v>588</v>
      </c>
      <c r="AU36" s="24">
        <v>430</v>
      </c>
      <c r="AV36" s="24">
        <v>241</v>
      </c>
      <c r="AW36" s="24">
        <v>181</v>
      </c>
      <c r="AX36" s="24">
        <v>2540</v>
      </c>
      <c r="AY36" s="24">
        <v>309</v>
      </c>
      <c r="AZ36" s="24">
        <v>274</v>
      </c>
      <c r="BA36" s="24">
        <v>394</v>
      </c>
      <c r="BB36" s="24">
        <v>437</v>
      </c>
      <c r="BC36" s="24">
        <v>386</v>
      </c>
      <c r="BD36" s="24">
        <v>210</v>
      </c>
      <c r="BE36" s="24">
        <v>127</v>
      </c>
      <c r="BF36" s="24">
        <v>2137</v>
      </c>
      <c r="BG36" s="24">
        <v>308</v>
      </c>
      <c r="BH36" s="24">
        <v>305</v>
      </c>
      <c r="BI36" s="24">
        <v>415</v>
      </c>
      <c r="BJ36" s="24">
        <v>420</v>
      </c>
      <c r="BK36" s="24">
        <v>278</v>
      </c>
      <c r="BL36" s="24">
        <v>174</v>
      </c>
      <c r="BM36" s="24">
        <v>163</v>
      </c>
      <c r="BN36" s="24">
        <v>2061</v>
      </c>
      <c r="BO36" s="24">
        <v>612</v>
      </c>
      <c r="BP36" s="24">
        <v>578</v>
      </c>
      <c r="BQ36" s="24">
        <v>812</v>
      </c>
      <c r="BR36" s="24">
        <v>857</v>
      </c>
      <c r="BS36" s="24">
        <v>664</v>
      </c>
      <c r="BT36" s="24">
        <v>383</v>
      </c>
      <c r="BU36" s="24">
        <v>288</v>
      </c>
      <c r="BV36" s="24">
        <v>4199</v>
      </c>
      <c r="BX36" s="23" t="s">
        <v>56</v>
      </c>
      <c r="BY36" s="38">
        <v>276601</v>
      </c>
      <c r="BZ36" s="39">
        <f t="shared" si="0"/>
        <v>6.0050397503985886</v>
      </c>
      <c r="CA36" s="39">
        <f t="shared" si="1"/>
        <v>9.1829024479304131</v>
      </c>
      <c r="CB36" s="39">
        <f t="shared" si="2"/>
        <v>15.180711566480237</v>
      </c>
    </row>
    <row r="37" spans="1:80" ht="13" x14ac:dyDescent="0.3">
      <c r="A37" s="26">
        <v>28</v>
      </c>
      <c r="B37" s="23" t="s">
        <v>57</v>
      </c>
      <c r="C37" s="24">
        <v>16</v>
      </c>
      <c r="D37" s="24">
        <v>53</v>
      </c>
      <c r="E37" s="24">
        <v>75</v>
      </c>
      <c r="F37" s="24">
        <v>80</v>
      </c>
      <c r="G37" s="24">
        <v>73</v>
      </c>
      <c r="H37" s="24">
        <v>48</v>
      </c>
      <c r="I37" s="24">
        <v>48</v>
      </c>
      <c r="J37" s="24">
        <v>397</v>
      </c>
      <c r="K37" s="24">
        <v>15</v>
      </c>
      <c r="L37" s="24">
        <v>78</v>
      </c>
      <c r="M37" s="24">
        <v>129</v>
      </c>
      <c r="N37" s="24">
        <v>95</v>
      </c>
      <c r="O37" s="24">
        <v>59</v>
      </c>
      <c r="P37" s="24">
        <v>33</v>
      </c>
      <c r="Q37" s="24">
        <v>24</v>
      </c>
      <c r="R37" s="24">
        <v>443</v>
      </c>
      <c r="S37" s="24">
        <v>35</v>
      </c>
      <c r="T37" s="24">
        <v>131</v>
      </c>
      <c r="U37" s="24">
        <v>206</v>
      </c>
      <c r="V37" s="24">
        <v>173</v>
      </c>
      <c r="W37" s="24">
        <v>136</v>
      </c>
      <c r="X37" s="24">
        <v>84</v>
      </c>
      <c r="Y37" s="24">
        <v>73</v>
      </c>
      <c r="Z37" s="24">
        <v>838</v>
      </c>
      <c r="AA37" s="24">
        <v>17</v>
      </c>
      <c r="AB37" s="24">
        <v>32</v>
      </c>
      <c r="AC37" s="24">
        <v>66</v>
      </c>
      <c r="AD37" s="24">
        <v>97</v>
      </c>
      <c r="AE37" s="24">
        <v>90</v>
      </c>
      <c r="AF37" s="24">
        <v>42</v>
      </c>
      <c r="AG37" s="24">
        <v>47</v>
      </c>
      <c r="AH37" s="24">
        <v>399</v>
      </c>
      <c r="AI37" s="24">
        <v>8</v>
      </c>
      <c r="AJ37" s="24">
        <v>51</v>
      </c>
      <c r="AK37" s="24">
        <v>138</v>
      </c>
      <c r="AL37" s="24">
        <v>186</v>
      </c>
      <c r="AM37" s="24">
        <v>130</v>
      </c>
      <c r="AN37" s="24">
        <v>68</v>
      </c>
      <c r="AO37" s="24">
        <v>63</v>
      </c>
      <c r="AP37" s="24">
        <v>648</v>
      </c>
      <c r="AQ37" s="24">
        <v>29</v>
      </c>
      <c r="AR37" s="24">
        <v>81</v>
      </c>
      <c r="AS37" s="24">
        <v>206</v>
      </c>
      <c r="AT37" s="24">
        <v>285</v>
      </c>
      <c r="AU37" s="24">
        <v>221</v>
      </c>
      <c r="AV37" s="24">
        <v>114</v>
      </c>
      <c r="AW37" s="24">
        <v>111</v>
      </c>
      <c r="AX37" s="24">
        <v>1049</v>
      </c>
      <c r="AY37" s="24">
        <v>39</v>
      </c>
      <c r="AZ37" s="24">
        <v>86</v>
      </c>
      <c r="BA37" s="24">
        <v>144</v>
      </c>
      <c r="BB37" s="24">
        <v>176</v>
      </c>
      <c r="BC37" s="24">
        <v>161</v>
      </c>
      <c r="BD37" s="24">
        <v>93</v>
      </c>
      <c r="BE37" s="24">
        <v>98</v>
      </c>
      <c r="BF37" s="24">
        <v>797</v>
      </c>
      <c r="BG37" s="24">
        <v>28</v>
      </c>
      <c r="BH37" s="24">
        <v>128</v>
      </c>
      <c r="BI37" s="24">
        <v>272</v>
      </c>
      <c r="BJ37" s="24">
        <v>282</v>
      </c>
      <c r="BK37" s="24">
        <v>192</v>
      </c>
      <c r="BL37" s="24">
        <v>103</v>
      </c>
      <c r="BM37" s="24">
        <v>83</v>
      </c>
      <c r="BN37" s="24">
        <v>1088</v>
      </c>
      <c r="BO37" s="24">
        <v>60</v>
      </c>
      <c r="BP37" s="24">
        <v>217</v>
      </c>
      <c r="BQ37" s="24">
        <v>415</v>
      </c>
      <c r="BR37" s="24">
        <v>460</v>
      </c>
      <c r="BS37" s="24">
        <v>356</v>
      </c>
      <c r="BT37" s="24">
        <v>198</v>
      </c>
      <c r="BU37" s="24">
        <v>182</v>
      </c>
      <c r="BV37" s="24">
        <v>1887</v>
      </c>
      <c r="BX37" s="23" t="s">
        <v>57</v>
      </c>
      <c r="BY37" s="38">
        <v>68964</v>
      </c>
      <c r="BZ37" s="39">
        <f t="shared" si="0"/>
        <v>12.151267327881214</v>
      </c>
      <c r="CA37" s="39">
        <f t="shared" si="1"/>
        <v>15.210834638362043</v>
      </c>
      <c r="CB37" s="39">
        <f t="shared" si="2"/>
        <v>27.362101966243259</v>
      </c>
    </row>
    <row r="38" spans="1:80" ht="13" x14ac:dyDescent="0.3">
      <c r="A38" s="26">
        <v>29</v>
      </c>
      <c r="B38" s="23" t="s">
        <v>58</v>
      </c>
      <c r="C38" s="24">
        <v>0</v>
      </c>
      <c r="D38" s="24">
        <v>0</v>
      </c>
      <c r="E38" s="24">
        <v>5</v>
      </c>
      <c r="F38" s="24">
        <v>6</v>
      </c>
      <c r="G38" s="24">
        <v>11</v>
      </c>
      <c r="H38" s="24">
        <v>12</v>
      </c>
      <c r="I38" s="24">
        <v>6</v>
      </c>
      <c r="J38" s="24">
        <v>42</v>
      </c>
      <c r="K38" s="24">
        <v>5</v>
      </c>
      <c r="L38" s="24">
        <v>5</v>
      </c>
      <c r="M38" s="24">
        <v>6</v>
      </c>
      <c r="N38" s="24">
        <v>9</v>
      </c>
      <c r="O38" s="24">
        <v>9</v>
      </c>
      <c r="P38" s="24">
        <v>0</v>
      </c>
      <c r="Q38" s="24">
        <v>5</v>
      </c>
      <c r="R38" s="24">
        <v>39</v>
      </c>
      <c r="S38" s="24">
        <v>0</v>
      </c>
      <c r="T38" s="24">
        <v>7</v>
      </c>
      <c r="U38" s="24">
        <v>10</v>
      </c>
      <c r="V38" s="24">
        <v>14</v>
      </c>
      <c r="W38" s="24">
        <v>21</v>
      </c>
      <c r="X38" s="24">
        <v>12</v>
      </c>
      <c r="Y38" s="24">
        <v>9</v>
      </c>
      <c r="Z38" s="24">
        <v>83</v>
      </c>
      <c r="AA38" s="24">
        <v>0</v>
      </c>
      <c r="AB38" s="24">
        <v>0</v>
      </c>
      <c r="AC38" s="24">
        <v>5</v>
      </c>
      <c r="AD38" s="24">
        <v>0</v>
      </c>
      <c r="AE38" s="24">
        <v>6</v>
      </c>
      <c r="AF38" s="24">
        <v>8</v>
      </c>
      <c r="AG38" s="24">
        <v>8</v>
      </c>
      <c r="AH38" s="24">
        <v>29</v>
      </c>
      <c r="AI38" s="24">
        <v>0</v>
      </c>
      <c r="AJ38" s="24">
        <v>0</v>
      </c>
      <c r="AK38" s="24">
        <v>5</v>
      </c>
      <c r="AL38" s="24">
        <v>7</v>
      </c>
      <c r="AM38" s="24">
        <v>10</v>
      </c>
      <c r="AN38" s="24">
        <v>16</v>
      </c>
      <c r="AO38" s="24">
        <v>8</v>
      </c>
      <c r="AP38" s="24">
        <v>47</v>
      </c>
      <c r="AQ38" s="24">
        <v>0</v>
      </c>
      <c r="AR38" s="24">
        <v>0</v>
      </c>
      <c r="AS38" s="24">
        <v>12</v>
      </c>
      <c r="AT38" s="24">
        <v>12</v>
      </c>
      <c r="AU38" s="24">
        <v>17</v>
      </c>
      <c r="AV38" s="24">
        <v>19</v>
      </c>
      <c r="AW38" s="24">
        <v>19</v>
      </c>
      <c r="AX38" s="24">
        <v>79</v>
      </c>
      <c r="AY38" s="24">
        <v>5</v>
      </c>
      <c r="AZ38" s="24">
        <v>0</v>
      </c>
      <c r="BA38" s="24">
        <v>9</v>
      </c>
      <c r="BB38" s="24">
        <v>10</v>
      </c>
      <c r="BC38" s="24">
        <v>19</v>
      </c>
      <c r="BD38" s="24">
        <v>15</v>
      </c>
      <c r="BE38" s="24">
        <v>14</v>
      </c>
      <c r="BF38" s="24">
        <v>71</v>
      </c>
      <c r="BG38" s="24">
        <v>5</v>
      </c>
      <c r="BH38" s="24">
        <v>5</v>
      </c>
      <c r="BI38" s="24">
        <v>11</v>
      </c>
      <c r="BJ38" s="24">
        <v>16</v>
      </c>
      <c r="BK38" s="24">
        <v>22</v>
      </c>
      <c r="BL38" s="24">
        <v>20</v>
      </c>
      <c r="BM38" s="24">
        <v>16</v>
      </c>
      <c r="BN38" s="24">
        <v>85</v>
      </c>
      <c r="BO38" s="24">
        <v>6</v>
      </c>
      <c r="BP38" s="24">
        <v>7</v>
      </c>
      <c r="BQ38" s="24">
        <v>18</v>
      </c>
      <c r="BR38" s="24">
        <v>26</v>
      </c>
      <c r="BS38" s="24">
        <v>39</v>
      </c>
      <c r="BT38" s="24">
        <v>35</v>
      </c>
      <c r="BU38" s="24">
        <v>26</v>
      </c>
      <c r="BV38" s="24">
        <v>160</v>
      </c>
      <c r="BX38" s="23" t="s">
        <v>58</v>
      </c>
      <c r="BY38" s="38">
        <v>16573</v>
      </c>
      <c r="BZ38" s="39">
        <f t="shared" si="0"/>
        <v>5.008145779279551</v>
      </c>
      <c r="CA38" s="39">
        <f t="shared" si="1"/>
        <v>4.766789356181742</v>
      </c>
      <c r="CB38" s="39">
        <f t="shared" si="2"/>
        <v>9.6542569239123868</v>
      </c>
    </row>
    <row r="39" spans="1:80" ht="13" x14ac:dyDescent="0.3">
      <c r="A39" s="26">
        <v>30</v>
      </c>
      <c r="B39" s="23" t="s">
        <v>59</v>
      </c>
      <c r="C39" s="24">
        <v>0</v>
      </c>
      <c r="D39" s="24">
        <v>0</v>
      </c>
      <c r="E39" s="24">
        <v>5</v>
      </c>
      <c r="F39" s="24">
        <v>5</v>
      </c>
      <c r="G39" s="24">
        <v>5</v>
      </c>
      <c r="H39" s="24">
        <v>5</v>
      </c>
      <c r="I39" s="24">
        <v>0</v>
      </c>
      <c r="J39" s="24">
        <v>8</v>
      </c>
      <c r="K39" s="24">
        <v>0</v>
      </c>
      <c r="L39" s="24">
        <v>5</v>
      </c>
      <c r="M39" s="24">
        <v>5</v>
      </c>
      <c r="N39" s="24">
        <v>0</v>
      </c>
      <c r="O39" s="24">
        <v>0</v>
      </c>
      <c r="P39" s="24">
        <v>0</v>
      </c>
      <c r="Q39" s="24">
        <v>0</v>
      </c>
      <c r="R39" s="24">
        <v>11</v>
      </c>
      <c r="S39" s="24">
        <v>0</v>
      </c>
      <c r="T39" s="24">
        <v>5</v>
      </c>
      <c r="U39" s="24">
        <v>8</v>
      </c>
      <c r="V39" s="24">
        <v>0</v>
      </c>
      <c r="W39" s="24">
        <v>5</v>
      </c>
      <c r="X39" s="24">
        <v>5</v>
      </c>
      <c r="Y39" s="24">
        <v>0</v>
      </c>
      <c r="Z39" s="24">
        <v>23</v>
      </c>
      <c r="AA39" s="24">
        <v>0</v>
      </c>
      <c r="AB39" s="24">
        <v>0</v>
      </c>
      <c r="AC39" s="24">
        <v>5</v>
      </c>
      <c r="AD39" s="24">
        <v>5</v>
      </c>
      <c r="AE39" s="24">
        <v>0</v>
      </c>
      <c r="AF39" s="24">
        <v>0</v>
      </c>
      <c r="AG39" s="24">
        <v>5</v>
      </c>
      <c r="AH39" s="24">
        <v>13</v>
      </c>
      <c r="AI39" s="24">
        <v>0</v>
      </c>
      <c r="AJ39" s="24">
        <v>0</v>
      </c>
      <c r="AK39" s="24">
        <v>5</v>
      </c>
      <c r="AL39" s="24">
        <v>5</v>
      </c>
      <c r="AM39" s="24">
        <v>0</v>
      </c>
      <c r="AN39" s="24">
        <v>5</v>
      </c>
      <c r="AO39" s="24">
        <v>5</v>
      </c>
      <c r="AP39" s="24">
        <v>17</v>
      </c>
      <c r="AQ39" s="24">
        <v>0</v>
      </c>
      <c r="AR39" s="24">
        <v>0</v>
      </c>
      <c r="AS39" s="24">
        <v>5</v>
      </c>
      <c r="AT39" s="24">
        <v>0</v>
      </c>
      <c r="AU39" s="24">
        <v>6</v>
      </c>
      <c r="AV39" s="24">
        <v>5</v>
      </c>
      <c r="AW39" s="24">
        <v>0</v>
      </c>
      <c r="AX39" s="24">
        <v>27</v>
      </c>
      <c r="AY39" s="24">
        <v>0</v>
      </c>
      <c r="AZ39" s="24">
        <v>0</v>
      </c>
      <c r="BA39" s="24">
        <v>8</v>
      </c>
      <c r="BB39" s="24">
        <v>5</v>
      </c>
      <c r="BC39" s="24">
        <v>6</v>
      </c>
      <c r="BD39" s="24">
        <v>0</v>
      </c>
      <c r="BE39" s="24">
        <v>5</v>
      </c>
      <c r="BF39" s="24">
        <v>23</v>
      </c>
      <c r="BG39" s="24">
        <v>0</v>
      </c>
      <c r="BH39" s="24">
        <v>5</v>
      </c>
      <c r="BI39" s="24">
        <v>8</v>
      </c>
      <c r="BJ39" s="24">
        <v>5</v>
      </c>
      <c r="BK39" s="24">
        <v>5</v>
      </c>
      <c r="BL39" s="24">
        <v>5</v>
      </c>
      <c r="BM39" s="24">
        <v>5</v>
      </c>
      <c r="BN39" s="24">
        <v>30</v>
      </c>
      <c r="BO39" s="24">
        <v>0</v>
      </c>
      <c r="BP39" s="24">
        <v>5</v>
      </c>
      <c r="BQ39" s="24">
        <v>16</v>
      </c>
      <c r="BR39" s="24">
        <v>6</v>
      </c>
      <c r="BS39" s="24">
        <v>8</v>
      </c>
      <c r="BT39" s="24">
        <v>5</v>
      </c>
      <c r="BU39" s="24">
        <v>0</v>
      </c>
      <c r="BV39" s="24">
        <v>48</v>
      </c>
      <c r="BX39" s="23" t="s">
        <v>59</v>
      </c>
      <c r="BY39" s="38">
        <v>5601</v>
      </c>
      <c r="BZ39" s="39">
        <f t="shared" si="0"/>
        <v>4.106409569719693</v>
      </c>
      <c r="CA39" s="39">
        <f t="shared" si="1"/>
        <v>4.8205677557579003</v>
      </c>
      <c r="CB39" s="39">
        <f t="shared" si="2"/>
        <v>8.56989823245849</v>
      </c>
    </row>
    <row r="40" spans="1:80" ht="13" x14ac:dyDescent="0.3">
      <c r="A40" s="26">
        <v>31</v>
      </c>
      <c r="B40" s="23" t="s">
        <v>60</v>
      </c>
      <c r="C40" s="24">
        <v>10</v>
      </c>
      <c r="D40" s="24">
        <v>16</v>
      </c>
      <c r="E40" s="24">
        <v>18</v>
      </c>
      <c r="F40" s="24">
        <v>14</v>
      </c>
      <c r="G40" s="24">
        <v>28</v>
      </c>
      <c r="H40" s="24">
        <v>16</v>
      </c>
      <c r="I40" s="24">
        <v>5</v>
      </c>
      <c r="J40" s="24">
        <v>103</v>
      </c>
      <c r="K40" s="24">
        <v>11</v>
      </c>
      <c r="L40" s="24">
        <v>17</v>
      </c>
      <c r="M40" s="24">
        <v>23</v>
      </c>
      <c r="N40" s="24">
        <v>22</v>
      </c>
      <c r="O40" s="24">
        <v>15</v>
      </c>
      <c r="P40" s="24">
        <v>10</v>
      </c>
      <c r="Q40" s="24">
        <v>6</v>
      </c>
      <c r="R40" s="24">
        <v>102</v>
      </c>
      <c r="S40" s="24">
        <v>20</v>
      </c>
      <c r="T40" s="24">
        <v>28</v>
      </c>
      <c r="U40" s="24">
        <v>43</v>
      </c>
      <c r="V40" s="24">
        <v>33</v>
      </c>
      <c r="W40" s="24">
        <v>44</v>
      </c>
      <c r="X40" s="24">
        <v>26</v>
      </c>
      <c r="Y40" s="24">
        <v>15</v>
      </c>
      <c r="Z40" s="24">
        <v>207</v>
      </c>
      <c r="AA40" s="24">
        <v>14</v>
      </c>
      <c r="AB40" s="24">
        <v>18</v>
      </c>
      <c r="AC40" s="24">
        <v>27</v>
      </c>
      <c r="AD40" s="24">
        <v>37</v>
      </c>
      <c r="AE40" s="24">
        <v>34</v>
      </c>
      <c r="AF40" s="24">
        <v>27</v>
      </c>
      <c r="AG40" s="24">
        <v>27</v>
      </c>
      <c r="AH40" s="24">
        <v>180</v>
      </c>
      <c r="AI40" s="24">
        <v>14</v>
      </c>
      <c r="AJ40" s="24">
        <v>26</v>
      </c>
      <c r="AK40" s="24">
        <v>46</v>
      </c>
      <c r="AL40" s="24">
        <v>58</v>
      </c>
      <c r="AM40" s="24">
        <v>52</v>
      </c>
      <c r="AN40" s="24">
        <v>25</v>
      </c>
      <c r="AO40" s="24">
        <v>23</v>
      </c>
      <c r="AP40" s="24">
        <v>237</v>
      </c>
      <c r="AQ40" s="24">
        <v>30</v>
      </c>
      <c r="AR40" s="24">
        <v>45</v>
      </c>
      <c r="AS40" s="24">
        <v>72</v>
      </c>
      <c r="AT40" s="24">
        <v>90</v>
      </c>
      <c r="AU40" s="24">
        <v>81</v>
      </c>
      <c r="AV40" s="24">
        <v>50</v>
      </c>
      <c r="AW40" s="24">
        <v>46</v>
      </c>
      <c r="AX40" s="24">
        <v>418</v>
      </c>
      <c r="AY40" s="24">
        <v>24</v>
      </c>
      <c r="AZ40" s="24">
        <v>32</v>
      </c>
      <c r="BA40" s="24">
        <v>47</v>
      </c>
      <c r="BB40" s="24">
        <v>48</v>
      </c>
      <c r="BC40" s="24">
        <v>60</v>
      </c>
      <c r="BD40" s="24">
        <v>40</v>
      </c>
      <c r="BE40" s="24">
        <v>32</v>
      </c>
      <c r="BF40" s="24">
        <v>285</v>
      </c>
      <c r="BG40" s="24">
        <v>24</v>
      </c>
      <c r="BH40" s="24">
        <v>36</v>
      </c>
      <c r="BI40" s="24">
        <v>70</v>
      </c>
      <c r="BJ40" s="24">
        <v>75</v>
      </c>
      <c r="BK40" s="24">
        <v>68</v>
      </c>
      <c r="BL40" s="24">
        <v>32</v>
      </c>
      <c r="BM40" s="24">
        <v>27</v>
      </c>
      <c r="BN40" s="24">
        <v>341</v>
      </c>
      <c r="BO40" s="24">
        <v>52</v>
      </c>
      <c r="BP40" s="24">
        <v>73</v>
      </c>
      <c r="BQ40" s="24">
        <v>120</v>
      </c>
      <c r="BR40" s="24">
        <v>129</v>
      </c>
      <c r="BS40" s="24">
        <v>132</v>
      </c>
      <c r="BT40" s="24">
        <v>74</v>
      </c>
      <c r="BU40" s="24">
        <v>57</v>
      </c>
      <c r="BV40" s="24">
        <v>626</v>
      </c>
      <c r="BX40" s="23" t="s">
        <v>60</v>
      </c>
      <c r="BY40" s="38">
        <v>91864</v>
      </c>
      <c r="BZ40" s="39">
        <f t="shared" si="0"/>
        <v>2.2533310110598275</v>
      </c>
      <c r="CA40" s="39">
        <f t="shared" si="1"/>
        <v>4.5502046503526961</v>
      </c>
      <c r="CB40" s="39">
        <f t="shared" si="2"/>
        <v>6.8144213184707834</v>
      </c>
    </row>
    <row r="41" spans="1:80" ht="13" x14ac:dyDescent="0.3">
      <c r="A41" s="26">
        <v>32</v>
      </c>
      <c r="B41" s="23" t="s">
        <v>61</v>
      </c>
      <c r="C41" s="24">
        <v>12</v>
      </c>
      <c r="D41" s="24">
        <v>36</v>
      </c>
      <c r="E41" s="24">
        <v>28</v>
      </c>
      <c r="F41" s="24">
        <v>32</v>
      </c>
      <c r="G41" s="24">
        <v>21</v>
      </c>
      <c r="H41" s="24">
        <v>7</v>
      </c>
      <c r="I41" s="24">
        <v>5</v>
      </c>
      <c r="J41" s="24">
        <v>139</v>
      </c>
      <c r="K41" s="24">
        <v>9</v>
      </c>
      <c r="L41" s="24">
        <v>23</v>
      </c>
      <c r="M41" s="24">
        <v>44</v>
      </c>
      <c r="N41" s="24">
        <v>27</v>
      </c>
      <c r="O41" s="24">
        <v>15</v>
      </c>
      <c r="P41" s="24">
        <v>5</v>
      </c>
      <c r="Q41" s="24">
        <v>5</v>
      </c>
      <c r="R41" s="24">
        <v>125</v>
      </c>
      <c r="S41" s="24">
        <v>23</v>
      </c>
      <c r="T41" s="24">
        <v>56</v>
      </c>
      <c r="U41" s="24">
        <v>69</v>
      </c>
      <c r="V41" s="24">
        <v>56</v>
      </c>
      <c r="W41" s="24">
        <v>37</v>
      </c>
      <c r="X41" s="24">
        <v>12</v>
      </c>
      <c r="Y41" s="24">
        <v>8</v>
      </c>
      <c r="Z41" s="24">
        <v>263</v>
      </c>
      <c r="AA41" s="24">
        <v>5</v>
      </c>
      <c r="AB41" s="24">
        <v>12</v>
      </c>
      <c r="AC41" s="24">
        <v>22</v>
      </c>
      <c r="AD41" s="24">
        <v>11</v>
      </c>
      <c r="AE41" s="24">
        <v>18</v>
      </c>
      <c r="AF41" s="24">
        <v>13</v>
      </c>
      <c r="AG41" s="24">
        <v>12</v>
      </c>
      <c r="AH41" s="24">
        <v>89</v>
      </c>
      <c r="AI41" s="24">
        <v>6</v>
      </c>
      <c r="AJ41" s="24">
        <v>23</v>
      </c>
      <c r="AK41" s="24">
        <v>45</v>
      </c>
      <c r="AL41" s="24">
        <v>35</v>
      </c>
      <c r="AM41" s="24">
        <v>21</v>
      </c>
      <c r="AN41" s="24">
        <v>16</v>
      </c>
      <c r="AO41" s="24">
        <v>12</v>
      </c>
      <c r="AP41" s="24">
        <v>159</v>
      </c>
      <c r="AQ41" s="24">
        <v>11</v>
      </c>
      <c r="AR41" s="24">
        <v>37</v>
      </c>
      <c r="AS41" s="24">
        <v>61</v>
      </c>
      <c r="AT41" s="24">
        <v>48</v>
      </c>
      <c r="AU41" s="24">
        <v>37</v>
      </c>
      <c r="AV41" s="24">
        <v>35</v>
      </c>
      <c r="AW41" s="24">
        <v>19</v>
      </c>
      <c r="AX41" s="24">
        <v>250</v>
      </c>
      <c r="AY41" s="24">
        <v>17</v>
      </c>
      <c r="AZ41" s="24">
        <v>45</v>
      </c>
      <c r="BA41" s="24">
        <v>46</v>
      </c>
      <c r="BB41" s="24">
        <v>40</v>
      </c>
      <c r="BC41" s="24">
        <v>39</v>
      </c>
      <c r="BD41" s="24">
        <v>23</v>
      </c>
      <c r="BE41" s="24">
        <v>12</v>
      </c>
      <c r="BF41" s="24">
        <v>229</v>
      </c>
      <c r="BG41" s="24">
        <v>15</v>
      </c>
      <c r="BH41" s="24">
        <v>46</v>
      </c>
      <c r="BI41" s="24">
        <v>86</v>
      </c>
      <c r="BJ41" s="24">
        <v>63</v>
      </c>
      <c r="BK41" s="24">
        <v>35</v>
      </c>
      <c r="BL41" s="24">
        <v>25</v>
      </c>
      <c r="BM41" s="24">
        <v>16</v>
      </c>
      <c r="BN41" s="24">
        <v>289</v>
      </c>
      <c r="BO41" s="24">
        <v>35</v>
      </c>
      <c r="BP41" s="24">
        <v>92</v>
      </c>
      <c r="BQ41" s="24">
        <v>137</v>
      </c>
      <c r="BR41" s="24">
        <v>105</v>
      </c>
      <c r="BS41" s="24">
        <v>71</v>
      </c>
      <c r="BT41" s="24">
        <v>47</v>
      </c>
      <c r="BU41" s="24">
        <v>31</v>
      </c>
      <c r="BV41" s="24">
        <v>513</v>
      </c>
      <c r="BX41" s="23" t="s">
        <v>61</v>
      </c>
      <c r="BY41" s="38">
        <v>20348</v>
      </c>
      <c r="BZ41" s="39">
        <f t="shared" si="0"/>
        <v>12.925103204246117</v>
      </c>
      <c r="CA41" s="39">
        <f t="shared" si="1"/>
        <v>12.286219775899351</v>
      </c>
      <c r="CB41" s="39">
        <f t="shared" si="2"/>
        <v>25.211322980145468</v>
      </c>
    </row>
    <row r="42" spans="1:80" ht="13" x14ac:dyDescent="0.3">
      <c r="A42" s="26">
        <v>33</v>
      </c>
      <c r="B42" s="23" t="s">
        <v>62</v>
      </c>
      <c r="C42" s="24">
        <v>55</v>
      </c>
      <c r="D42" s="24">
        <v>49</v>
      </c>
      <c r="E42" s="24">
        <v>60</v>
      </c>
      <c r="F42" s="24">
        <v>73</v>
      </c>
      <c r="G42" s="24">
        <v>58</v>
      </c>
      <c r="H42" s="24">
        <v>47</v>
      </c>
      <c r="I42" s="24">
        <v>51</v>
      </c>
      <c r="J42" s="24">
        <v>396</v>
      </c>
      <c r="K42" s="24">
        <v>63</v>
      </c>
      <c r="L42" s="24">
        <v>57</v>
      </c>
      <c r="M42" s="24">
        <v>81</v>
      </c>
      <c r="N42" s="24">
        <v>75</v>
      </c>
      <c r="O42" s="24">
        <v>50</v>
      </c>
      <c r="P42" s="24">
        <v>54</v>
      </c>
      <c r="Q42" s="24">
        <v>60</v>
      </c>
      <c r="R42" s="24">
        <v>440</v>
      </c>
      <c r="S42" s="24">
        <v>119</v>
      </c>
      <c r="T42" s="24">
        <v>108</v>
      </c>
      <c r="U42" s="24">
        <v>142</v>
      </c>
      <c r="V42" s="24">
        <v>150</v>
      </c>
      <c r="W42" s="24">
        <v>109</v>
      </c>
      <c r="X42" s="24">
        <v>100</v>
      </c>
      <c r="Y42" s="24">
        <v>113</v>
      </c>
      <c r="Z42" s="24">
        <v>839</v>
      </c>
      <c r="AA42" s="24">
        <v>134</v>
      </c>
      <c r="AB42" s="24">
        <v>124</v>
      </c>
      <c r="AC42" s="24">
        <v>73</v>
      </c>
      <c r="AD42" s="24">
        <v>71</v>
      </c>
      <c r="AE42" s="24">
        <v>82</v>
      </c>
      <c r="AF42" s="24">
        <v>73</v>
      </c>
      <c r="AG42" s="24">
        <v>88</v>
      </c>
      <c r="AH42" s="24">
        <v>641</v>
      </c>
      <c r="AI42" s="24">
        <v>132</v>
      </c>
      <c r="AJ42" s="24">
        <v>123</v>
      </c>
      <c r="AK42" s="24">
        <v>180</v>
      </c>
      <c r="AL42" s="24">
        <v>280</v>
      </c>
      <c r="AM42" s="24">
        <v>209</v>
      </c>
      <c r="AN42" s="24">
        <v>121</v>
      </c>
      <c r="AO42" s="24">
        <v>119</v>
      </c>
      <c r="AP42" s="24">
        <v>1165</v>
      </c>
      <c r="AQ42" s="24">
        <v>267</v>
      </c>
      <c r="AR42" s="24">
        <v>242</v>
      </c>
      <c r="AS42" s="24">
        <v>251</v>
      </c>
      <c r="AT42" s="24">
        <v>352</v>
      </c>
      <c r="AU42" s="24">
        <v>294</v>
      </c>
      <c r="AV42" s="24">
        <v>191</v>
      </c>
      <c r="AW42" s="24">
        <v>209</v>
      </c>
      <c r="AX42" s="24">
        <v>1805</v>
      </c>
      <c r="AY42" s="24">
        <v>185</v>
      </c>
      <c r="AZ42" s="24">
        <v>175</v>
      </c>
      <c r="BA42" s="24">
        <v>131</v>
      </c>
      <c r="BB42" s="24">
        <v>146</v>
      </c>
      <c r="BC42" s="24">
        <v>144</v>
      </c>
      <c r="BD42" s="24">
        <v>115</v>
      </c>
      <c r="BE42" s="24">
        <v>141</v>
      </c>
      <c r="BF42" s="24">
        <v>1040</v>
      </c>
      <c r="BG42" s="24">
        <v>197</v>
      </c>
      <c r="BH42" s="24">
        <v>178</v>
      </c>
      <c r="BI42" s="24">
        <v>261</v>
      </c>
      <c r="BJ42" s="24">
        <v>357</v>
      </c>
      <c r="BK42" s="24">
        <v>260</v>
      </c>
      <c r="BL42" s="24">
        <v>175</v>
      </c>
      <c r="BM42" s="24">
        <v>181</v>
      </c>
      <c r="BN42" s="24">
        <v>1605</v>
      </c>
      <c r="BO42" s="24">
        <v>384</v>
      </c>
      <c r="BP42" s="24">
        <v>350</v>
      </c>
      <c r="BQ42" s="24">
        <v>390</v>
      </c>
      <c r="BR42" s="24">
        <v>500</v>
      </c>
      <c r="BS42" s="24">
        <v>404</v>
      </c>
      <c r="BT42" s="24">
        <v>293</v>
      </c>
      <c r="BU42" s="24">
        <v>318</v>
      </c>
      <c r="BV42" s="24">
        <v>2643</v>
      </c>
      <c r="BX42" s="23" t="s">
        <v>62</v>
      </c>
      <c r="BY42" s="38">
        <v>253182</v>
      </c>
      <c r="BZ42" s="39">
        <f t="shared" si="0"/>
        <v>3.3138216776864073</v>
      </c>
      <c r="CA42" s="39">
        <f t="shared" si="1"/>
        <v>7.1292587940690888</v>
      </c>
      <c r="CB42" s="39">
        <f t="shared" si="2"/>
        <v>10.439130743891747</v>
      </c>
    </row>
    <row r="43" spans="1:80" ht="13" x14ac:dyDescent="0.3">
      <c r="A43" s="26">
        <v>34</v>
      </c>
      <c r="B43" s="23" t="s">
        <v>63</v>
      </c>
      <c r="C43" s="24">
        <v>0</v>
      </c>
      <c r="D43" s="24">
        <v>5</v>
      </c>
      <c r="E43" s="24">
        <v>8</v>
      </c>
      <c r="F43" s="24">
        <v>0</v>
      </c>
      <c r="G43" s="24">
        <v>5</v>
      </c>
      <c r="H43" s="24">
        <v>5</v>
      </c>
      <c r="I43" s="24">
        <v>5</v>
      </c>
      <c r="J43" s="24">
        <v>26</v>
      </c>
      <c r="K43" s="24">
        <v>5</v>
      </c>
      <c r="L43" s="24">
        <v>5</v>
      </c>
      <c r="M43" s="24">
        <v>5</v>
      </c>
      <c r="N43" s="24">
        <v>0</v>
      </c>
      <c r="O43" s="24">
        <v>0</v>
      </c>
      <c r="P43" s="24">
        <v>0</v>
      </c>
      <c r="Q43" s="24">
        <v>5</v>
      </c>
      <c r="R43" s="24">
        <v>27</v>
      </c>
      <c r="S43" s="24">
        <v>10</v>
      </c>
      <c r="T43" s="24">
        <v>8</v>
      </c>
      <c r="U43" s="24">
        <v>8</v>
      </c>
      <c r="V43" s="24">
        <v>9</v>
      </c>
      <c r="W43" s="24">
        <v>7</v>
      </c>
      <c r="X43" s="24">
        <v>7</v>
      </c>
      <c r="Y43" s="24">
        <v>7</v>
      </c>
      <c r="Z43" s="24">
        <v>51</v>
      </c>
      <c r="AA43" s="24">
        <v>5</v>
      </c>
      <c r="AB43" s="24">
        <v>5</v>
      </c>
      <c r="AC43" s="24">
        <v>21</v>
      </c>
      <c r="AD43" s="24">
        <v>61</v>
      </c>
      <c r="AE43" s="24">
        <v>37</v>
      </c>
      <c r="AF43" s="24">
        <v>17</v>
      </c>
      <c r="AG43" s="24">
        <v>7</v>
      </c>
      <c r="AH43" s="24">
        <v>148</v>
      </c>
      <c r="AI43" s="24">
        <v>0</v>
      </c>
      <c r="AJ43" s="24">
        <v>5</v>
      </c>
      <c r="AK43" s="24">
        <v>6</v>
      </c>
      <c r="AL43" s="24">
        <v>20</v>
      </c>
      <c r="AM43" s="24">
        <v>6</v>
      </c>
      <c r="AN43" s="24">
        <v>5</v>
      </c>
      <c r="AO43" s="24">
        <v>11</v>
      </c>
      <c r="AP43" s="24">
        <v>55</v>
      </c>
      <c r="AQ43" s="24">
        <v>6</v>
      </c>
      <c r="AR43" s="24">
        <v>6</v>
      </c>
      <c r="AS43" s="24">
        <v>25</v>
      </c>
      <c r="AT43" s="24">
        <v>79</v>
      </c>
      <c r="AU43" s="24">
        <v>44</v>
      </c>
      <c r="AV43" s="24">
        <v>26</v>
      </c>
      <c r="AW43" s="24">
        <v>13</v>
      </c>
      <c r="AX43" s="24">
        <v>199</v>
      </c>
      <c r="AY43" s="24">
        <v>10</v>
      </c>
      <c r="AZ43" s="24">
        <v>5</v>
      </c>
      <c r="BA43" s="24">
        <v>24</v>
      </c>
      <c r="BB43" s="24">
        <v>62</v>
      </c>
      <c r="BC43" s="24">
        <v>39</v>
      </c>
      <c r="BD43" s="24">
        <v>23</v>
      </c>
      <c r="BE43" s="24">
        <v>10</v>
      </c>
      <c r="BF43" s="24">
        <v>170</v>
      </c>
      <c r="BG43" s="24">
        <v>0</v>
      </c>
      <c r="BH43" s="24">
        <v>8</v>
      </c>
      <c r="BI43" s="24">
        <v>14</v>
      </c>
      <c r="BJ43" s="24">
        <v>25</v>
      </c>
      <c r="BK43" s="24">
        <v>7</v>
      </c>
      <c r="BL43" s="24">
        <v>8</v>
      </c>
      <c r="BM43" s="24">
        <v>10</v>
      </c>
      <c r="BN43" s="24">
        <v>75</v>
      </c>
      <c r="BO43" s="24">
        <v>15</v>
      </c>
      <c r="BP43" s="24">
        <v>9</v>
      </c>
      <c r="BQ43" s="24">
        <v>38</v>
      </c>
      <c r="BR43" s="24">
        <v>86</v>
      </c>
      <c r="BS43" s="24">
        <v>45</v>
      </c>
      <c r="BT43" s="24">
        <v>31</v>
      </c>
      <c r="BU43" s="24">
        <v>21</v>
      </c>
      <c r="BV43" s="24">
        <v>246</v>
      </c>
      <c r="BX43" s="23" t="s">
        <v>63</v>
      </c>
      <c r="BY43" s="38">
        <v>17425</v>
      </c>
      <c r="BZ43" s="39">
        <f t="shared" si="0"/>
        <v>2.9268292682926829</v>
      </c>
      <c r="CA43" s="39">
        <f t="shared" si="1"/>
        <v>11.420373027259686</v>
      </c>
      <c r="CB43" s="39">
        <f t="shared" si="2"/>
        <v>14.117647058823531</v>
      </c>
    </row>
    <row r="44" spans="1:80" ht="13" x14ac:dyDescent="0.3">
      <c r="A44" s="26">
        <v>35</v>
      </c>
      <c r="B44" s="23" t="s">
        <v>64</v>
      </c>
      <c r="C44" s="24">
        <v>27</v>
      </c>
      <c r="D44" s="24">
        <v>45</v>
      </c>
      <c r="E44" s="24">
        <v>24</v>
      </c>
      <c r="F44" s="24">
        <v>25</v>
      </c>
      <c r="G44" s="24">
        <v>29</v>
      </c>
      <c r="H44" s="24">
        <v>16</v>
      </c>
      <c r="I44" s="24">
        <v>12</v>
      </c>
      <c r="J44" s="24">
        <v>185</v>
      </c>
      <c r="K44" s="24">
        <v>34</v>
      </c>
      <c r="L44" s="24">
        <v>40</v>
      </c>
      <c r="M44" s="24">
        <v>43</v>
      </c>
      <c r="N44" s="24">
        <v>56</v>
      </c>
      <c r="O44" s="24">
        <v>46</v>
      </c>
      <c r="P44" s="24">
        <v>20</v>
      </c>
      <c r="Q44" s="24">
        <v>14</v>
      </c>
      <c r="R44" s="24">
        <v>257</v>
      </c>
      <c r="S44" s="24">
        <v>63</v>
      </c>
      <c r="T44" s="24">
        <v>85</v>
      </c>
      <c r="U44" s="24">
        <v>68</v>
      </c>
      <c r="V44" s="24">
        <v>81</v>
      </c>
      <c r="W44" s="24">
        <v>79</v>
      </c>
      <c r="X44" s="24">
        <v>36</v>
      </c>
      <c r="Y44" s="24">
        <v>24</v>
      </c>
      <c r="Z44" s="24">
        <v>441</v>
      </c>
      <c r="AA44" s="24">
        <v>60</v>
      </c>
      <c r="AB44" s="24">
        <v>34</v>
      </c>
      <c r="AC44" s="24">
        <v>24</v>
      </c>
      <c r="AD44" s="24">
        <v>15</v>
      </c>
      <c r="AE44" s="24">
        <v>28</v>
      </c>
      <c r="AF44" s="24">
        <v>16</v>
      </c>
      <c r="AG44" s="24">
        <v>20</v>
      </c>
      <c r="AH44" s="24">
        <v>195</v>
      </c>
      <c r="AI44" s="24">
        <v>55</v>
      </c>
      <c r="AJ44" s="24">
        <v>59</v>
      </c>
      <c r="AK44" s="24">
        <v>45</v>
      </c>
      <c r="AL44" s="24">
        <v>92</v>
      </c>
      <c r="AM44" s="24">
        <v>90</v>
      </c>
      <c r="AN44" s="24">
        <v>57</v>
      </c>
      <c r="AO44" s="24">
        <v>39</v>
      </c>
      <c r="AP44" s="24">
        <v>439</v>
      </c>
      <c r="AQ44" s="24">
        <v>116</v>
      </c>
      <c r="AR44" s="24">
        <v>87</v>
      </c>
      <c r="AS44" s="24">
        <v>68</v>
      </c>
      <c r="AT44" s="24">
        <v>107</v>
      </c>
      <c r="AU44" s="24">
        <v>116</v>
      </c>
      <c r="AV44" s="24">
        <v>79</v>
      </c>
      <c r="AW44" s="24">
        <v>59</v>
      </c>
      <c r="AX44" s="24">
        <v>633</v>
      </c>
      <c r="AY44" s="24">
        <v>83</v>
      </c>
      <c r="AZ44" s="24">
        <v>73</v>
      </c>
      <c r="BA44" s="24">
        <v>52</v>
      </c>
      <c r="BB44" s="24">
        <v>46</v>
      </c>
      <c r="BC44" s="24">
        <v>55</v>
      </c>
      <c r="BD44" s="24">
        <v>33</v>
      </c>
      <c r="BE44" s="24">
        <v>36</v>
      </c>
      <c r="BF44" s="24">
        <v>377</v>
      </c>
      <c r="BG44" s="24">
        <v>95</v>
      </c>
      <c r="BH44" s="24">
        <v>98</v>
      </c>
      <c r="BI44" s="24">
        <v>88</v>
      </c>
      <c r="BJ44" s="24">
        <v>148</v>
      </c>
      <c r="BK44" s="24">
        <v>138</v>
      </c>
      <c r="BL44" s="24">
        <v>82</v>
      </c>
      <c r="BM44" s="24">
        <v>52</v>
      </c>
      <c r="BN44" s="24">
        <v>691</v>
      </c>
      <c r="BO44" s="24">
        <v>176</v>
      </c>
      <c r="BP44" s="24">
        <v>175</v>
      </c>
      <c r="BQ44" s="24">
        <v>135</v>
      </c>
      <c r="BR44" s="24">
        <v>189</v>
      </c>
      <c r="BS44" s="24">
        <v>192</v>
      </c>
      <c r="BT44" s="24">
        <v>114</v>
      </c>
      <c r="BU44" s="24">
        <v>83</v>
      </c>
      <c r="BV44" s="24">
        <v>1069</v>
      </c>
      <c r="BX44" s="23" t="s">
        <v>64</v>
      </c>
      <c r="BY44" s="38">
        <v>160107</v>
      </c>
      <c r="BZ44" s="39">
        <f t="shared" si="0"/>
        <v>2.7544079896569169</v>
      </c>
      <c r="CA44" s="39">
        <f t="shared" si="1"/>
        <v>3.9536060259701324</v>
      </c>
      <c r="CB44" s="39">
        <f t="shared" si="2"/>
        <v>6.6767849000980597</v>
      </c>
    </row>
    <row r="45" spans="1:80" ht="13" x14ac:dyDescent="0.3">
      <c r="A45" s="26">
        <v>36</v>
      </c>
      <c r="B45" s="23" t="s">
        <v>65</v>
      </c>
      <c r="C45" s="24">
        <v>51</v>
      </c>
      <c r="D45" s="24">
        <v>52</v>
      </c>
      <c r="E45" s="24">
        <v>39</v>
      </c>
      <c r="F45" s="24">
        <v>45</v>
      </c>
      <c r="G45" s="24">
        <v>40</v>
      </c>
      <c r="H45" s="24">
        <v>25</v>
      </c>
      <c r="I45" s="24">
        <v>12</v>
      </c>
      <c r="J45" s="24">
        <v>266</v>
      </c>
      <c r="K45" s="24">
        <v>48</v>
      </c>
      <c r="L45" s="24">
        <v>52</v>
      </c>
      <c r="M45" s="24">
        <v>60</v>
      </c>
      <c r="N45" s="24">
        <v>72</v>
      </c>
      <c r="O45" s="24">
        <v>42</v>
      </c>
      <c r="P45" s="24">
        <v>22</v>
      </c>
      <c r="Q45" s="24">
        <v>7</v>
      </c>
      <c r="R45" s="24">
        <v>311</v>
      </c>
      <c r="S45" s="24">
        <v>103</v>
      </c>
      <c r="T45" s="24">
        <v>103</v>
      </c>
      <c r="U45" s="24">
        <v>100</v>
      </c>
      <c r="V45" s="24">
        <v>119</v>
      </c>
      <c r="W45" s="24">
        <v>80</v>
      </c>
      <c r="X45" s="24">
        <v>51</v>
      </c>
      <c r="Y45" s="24">
        <v>20</v>
      </c>
      <c r="Z45" s="24">
        <v>572</v>
      </c>
      <c r="AA45" s="24">
        <v>103</v>
      </c>
      <c r="AB45" s="24">
        <v>95</v>
      </c>
      <c r="AC45" s="24">
        <v>57</v>
      </c>
      <c r="AD45" s="24">
        <v>55</v>
      </c>
      <c r="AE45" s="24">
        <v>60</v>
      </c>
      <c r="AF45" s="24">
        <v>47</v>
      </c>
      <c r="AG45" s="24">
        <v>37</v>
      </c>
      <c r="AH45" s="24">
        <v>449</v>
      </c>
      <c r="AI45" s="24">
        <v>92</v>
      </c>
      <c r="AJ45" s="24">
        <v>105</v>
      </c>
      <c r="AK45" s="24">
        <v>137</v>
      </c>
      <c r="AL45" s="24">
        <v>169</v>
      </c>
      <c r="AM45" s="24">
        <v>172</v>
      </c>
      <c r="AN45" s="24">
        <v>80</v>
      </c>
      <c r="AO45" s="24">
        <v>49</v>
      </c>
      <c r="AP45" s="24">
        <v>800</v>
      </c>
      <c r="AQ45" s="24">
        <v>198</v>
      </c>
      <c r="AR45" s="24">
        <v>195</v>
      </c>
      <c r="AS45" s="24">
        <v>190</v>
      </c>
      <c r="AT45" s="24">
        <v>226</v>
      </c>
      <c r="AU45" s="24">
        <v>230</v>
      </c>
      <c r="AV45" s="24">
        <v>125</v>
      </c>
      <c r="AW45" s="24">
        <v>83</v>
      </c>
      <c r="AX45" s="24">
        <v>1247</v>
      </c>
      <c r="AY45" s="24">
        <v>159</v>
      </c>
      <c r="AZ45" s="24">
        <v>143</v>
      </c>
      <c r="BA45" s="24">
        <v>93</v>
      </c>
      <c r="BB45" s="24">
        <v>102</v>
      </c>
      <c r="BC45" s="24">
        <v>99</v>
      </c>
      <c r="BD45" s="24">
        <v>73</v>
      </c>
      <c r="BE45" s="24">
        <v>46</v>
      </c>
      <c r="BF45" s="24">
        <v>715</v>
      </c>
      <c r="BG45" s="24">
        <v>144</v>
      </c>
      <c r="BH45" s="24">
        <v>156</v>
      </c>
      <c r="BI45" s="24">
        <v>197</v>
      </c>
      <c r="BJ45" s="24">
        <v>243</v>
      </c>
      <c r="BK45" s="24">
        <v>212</v>
      </c>
      <c r="BL45" s="24">
        <v>103</v>
      </c>
      <c r="BM45" s="24">
        <v>61</v>
      </c>
      <c r="BN45" s="24">
        <v>1111</v>
      </c>
      <c r="BO45" s="24">
        <v>298</v>
      </c>
      <c r="BP45" s="24">
        <v>301</v>
      </c>
      <c r="BQ45" s="24">
        <v>290</v>
      </c>
      <c r="BR45" s="24">
        <v>345</v>
      </c>
      <c r="BS45" s="24">
        <v>311</v>
      </c>
      <c r="BT45" s="24">
        <v>177</v>
      </c>
      <c r="BU45" s="24">
        <v>104</v>
      </c>
      <c r="BV45" s="24">
        <v>1823</v>
      </c>
      <c r="BX45" s="23" t="s">
        <v>65</v>
      </c>
      <c r="BY45" s="38">
        <v>159549</v>
      </c>
      <c r="BZ45" s="39">
        <f t="shared" si="0"/>
        <v>3.5851055161737149</v>
      </c>
      <c r="CA45" s="39">
        <f t="shared" si="1"/>
        <v>7.8157807319381503</v>
      </c>
      <c r="CB45" s="39">
        <f t="shared" si="2"/>
        <v>11.425956916057135</v>
      </c>
    </row>
    <row r="46" spans="1:80" ht="13" x14ac:dyDescent="0.3">
      <c r="A46" s="26">
        <v>37</v>
      </c>
      <c r="B46" s="23" t="s">
        <v>66</v>
      </c>
      <c r="C46" s="24">
        <v>92</v>
      </c>
      <c r="D46" s="24">
        <v>82</v>
      </c>
      <c r="E46" s="24">
        <v>139</v>
      </c>
      <c r="F46" s="24">
        <v>124</v>
      </c>
      <c r="G46" s="24">
        <v>83</v>
      </c>
      <c r="H46" s="24">
        <v>47</v>
      </c>
      <c r="I46" s="24">
        <v>22</v>
      </c>
      <c r="J46" s="24">
        <v>588</v>
      </c>
      <c r="K46" s="24">
        <v>77</v>
      </c>
      <c r="L46" s="24">
        <v>104</v>
      </c>
      <c r="M46" s="24">
        <v>162</v>
      </c>
      <c r="N46" s="24">
        <v>114</v>
      </c>
      <c r="O46" s="24">
        <v>69</v>
      </c>
      <c r="P46" s="24">
        <v>35</v>
      </c>
      <c r="Q46" s="24">
        <v>16</v>
      </c>
      <c r="R46" s="24">
        <v>579</v>
      </c>
      <c r="S46" s="24">
        <v>167</v>
      </c>
      <c r="T46" s="24">
        <v>190</v>
      </c>
      <c r="U46" s="24">
        <v>298</v>
      </c>
      <c r="V46" s="24">
        <v>236</v>
      </c>
      <c r="W46" s="24">
        <v>149</v>
      </c>
      <c r="X46" s="24">
        <v>83</v>
      </c>
      <c r="Y46" s="24">
        <v>36</v>
      </c>
      <c r="Z46" s="24">
        <v>1161</v>
      </c>
      <c r="AA46" s="24">
        <v>115</v>
      </c>
      <c r="AB46" s="24">
        <v>86</v>
      </c>
      <c r="AC46" s="24">
        <v>80</v>
      </c>
      <c r="AD46" s="24">
        <v>97</v>
      </c>
      <c r="AE46" s="24">
        <v>56</v>
      </c>
      <c r="AF46" s="24">
        <v>58</v>
      </c>
      <c r="AG46" s="24">
        <v>55</v>
      </c>
      <c r="AH46" s="24">
        <v>539</v>
      </c>
      <c r="AI46" s="24">
        <v>145</v>
      </c>
      <c r="AJ46" s="24">
        <v>79</v>
      </c>
      <c r="AK46" s="24">
        <v>232</v>
      </c>
      <c r="AL46" s="24">
        <v>215</v>
      </c>
      <c r="AM46" s="24">
        <v>128</v>
      </c>
      <c r="AN46" s="24">
        <v>74</v>
      </c>
      <c r="AO46" s="24">
        <v>41</v>
      </c>
      <c r="AP46" s="24">
        <v>909</v>
      </c>
      <c r="AQ46" s="24">
        <v>262</v>
      </c>
      <c r="AR46" s="24">
        <v>162</v>
      </c>
      <c r="AS46" s="24">
        <v>304</v>
      </c>
      <c r="AT46" s="24">
        <v>304</v>
      </c>
      <c r="AU46" s="24">
        <v>182</v>
      </c>
      <c r="AV46" s="24">
        <v>130</v>
      </c>
      <c r="AW46" s="24">
        <v>96</v>
      </c>
      <c r="AX46" s="24">
        <v>1448</v>
      </c>
      <c r="AY46" s="24">
        <v>207</v>
      </c>
      <c r="AZ46" s="24">
        <v>166</v>
      </c>
      <c r="BA46" s="24">
        <v>215</v>
      </c>
      <c r="BB46" s="24">
        <v>216</v>
      </c>
      <c r="BC46" s="24">
        <v>139</v>
      </c>
      <c r="BD46" s="24">
        <v>106</v>
      </c>
      <c r="BE46" s="24">
        <v>72</v>
      </c>
      <c r="BF46" s="24">
        <v>1126</v>
      </c>
      <c r="BG46" s="24">
        <v>221</v>
      </c>
      <c r="BH46" s="24">
        <v>186</v>
      </c>
      <c r="BI46" s="24">
        <v>389</v>
      </c>
      <c r="BJ46" s="24">
        <v>329</v>
      </c>
      <c r="BK46" s="24">
        <v>195</v>
      </c>
      <c r="BL46" s="24">
        <v>106</v>
      </c>
      <c r="BM46" s="24">
        <v>57</v>
      </c>
      <c r="BN46" s="24">
        <v>1481</v>
      </c>
      <c r="BO46" s="24">
        <v>425</v>
      </c>
      <c r="BP46" s="24">
        <v>351</v>
      </c>
      <c r="BQ46" s="24">
        <v>603</v>
      </c>
      <c r="BR46" s="24">
        <v>544</v>
      </c>
      <c r="BS46" s="24">
        <v>338</v>
      </c>
      <c r="BT46" s="24">
        <v>215</v>
      </c>
      <c r="BU46" s="24">
        <v>133</v>
      </c>
      <c r="BV46" s="24">
        <v>2607</v>
      </c>
      <c r="BX46" s="23" t="s">
        <v>66</v>
      </c>
      <c r="BY46" s="38">
        <v>77705</v>
      </c>
      <c r="BZ46" s="39">
        <f t="shared" si="0"/>
        <v>14.941123479827553</v>
      </c>
      <c r="CA46" s="39">
        <f t="shared" si="1"/>
        <v>18.634579499388714</v>
      </c>
      <c r="CB46" s="39">
        <f t="shared" si="2"/>
        <v>33.549964609741977</v>
      </c>
    </row>
    <row r="47" spans="1:80" ht="13" x14ac:dyDescent="0.3">
      <c r="A47" s="26">
        <v>38</v>
      </c>
      <c r="B47" s="23" t="s">
        <v>67</v>
      </c>
      <c r="C47" s="24">
        <v>0</v>
      </c>
      <c r="D47" s="24">
        <v>0</v>
      </c>
      <c r="E47" s="24">
        <v>5</v>
      </c>
      <c r="F47" s="24">
        <v>0</v>
      </c>
      <c r="G47" s="24">
        <v>5</v>
      </c>
      <c r="H47" s="24">
        <v>0</v>
      </c>
      <c r="I47" s="24">
        <v>5</v>
      </c>
      <c r="J47" s="24">
        <v>15</v>
      </c>
      <c r="K47" s="24">
        <v>0</v>
      </c>
      <c r="L47" s="24">
        <v>0</v>
      </c>
      <c r="M47" s="24">
        <v>5</v>
      </c>
      <c r="N47" s="24">
        <v>7</v>
      </c>
      <c r="O47" s="24">
        <v>8</v>
      </c>
      <c r="P47" s="24">
        <v>5</v>
      </c>
      <c r="Q47" s="24">
        <v>0</v>
      </c>
      <c r="R47" s="24">
        <v>14</v>
      </c>
      <c r="S47" s="24">
        <v>0</v>
      </c>
      <c r="T47" s="24">
        <v>0</v>
      </c>
      <c r="U47" s="24">
        <v>5</v>
      </c>
      <c r="V47" s="24">
        <v>7</v>
      </c>
      <c r="W47" s="24">
        <v>7</v>
      </c>
      <c r="X47" s="24">
        <v>5</v>
      </c>
      <c r="Y47" s="24">
        <v>5</v>
      </c>
      <c r="Z47" s="24">
        <v>32</v>
      </c>
      <c r="AA47" s="24">
        <v>0</v>
      </c>
      <c r="AB47" s="24">
        <v>0</v>
      </c>
      <c r="AC47" s="24">
        <v>0</v>
      </c>
      <c r="AD47" s="24">
        <v>0</v>
      </c>
      <c r="AE47" s="24">
        <v>0</v>
      </c>
      <c r="AF47" s="24">
        <v>5</v>
      </c>
      <c r="AG47" s="24">
        <v>0</v>
      </c>
      <c r="AH47" s="24">
        <v>8</v>
      </c>
      <c r="AI47" s="24">
        <v>0</v>
      </c>
      <c r="AJ47" s="24">
        <v>5</v>
      </c>
      <c r="AK47" s="24">
        <v>5</v>
      </c>
      <c r="AL47" s="24">
        <v>5</v>
      </c>
      <c r="AM47" s="24">
        <v>7</v>
      </c>
      <c r="AN47" s="24">
        <v>7</v>
      </c>
      <c r="AO47" s="24">
        <v>9</v>
      </c>
      <c r="AP47" s="24">
        <v>37</v>
      </c>
      <c r="AQ47" s="24">
        <v>0</v>
      </c>
      <c r="AR47" s="24">
        <v>5</v>
      </c>
      <c r="AS47" s="24">
        <v>6</v>
      </c>
      <c r="AT47" s="24">
        <v>7</v>
      </c>
      <c r="AU47" s="24">
        <v>7</v>
      </c>
      <c r="AV47" s="24">
        <v>13</v>
      </c>
      <c r="AW47" s="24">
        <v>7</v>
      </c>
      <c r="AX47" s="24">
        <v>47</v>
      </c>
      <c r="AY47" s="24">
        <v>0</v>
      </c>
      <c r="AZ47" s="24">
        <v>5</v>
      </c>
      <c r="BA47" s="24">
        <v>5</v>
      </c>
      <c r="BB47" s="24">
        <v>5</v>
      </c>
      <c r="BC47" s="24">
        <v>5</v>
      </c>
      <c r="BD47" s="24">
        <v>5</v>
      </c>
      <c r="BE47" s="24">
        <v>6</v>
      </c>
      <c r="BF47" s="24">
        <v>22</v>
      </c>
      <c r="BG47" s="24">
        <v>5</v>
      </c>
      <c r="BH47" s="24">
        <v>5</v>
      </c>
      <c r="BI47" s="24">
        <v>7</v>
      </c>
      <c r="BJ47" s="24">
        <v>12</v>
      </c>
      <c r="BK47" s="24">
        <v>12</v>
      </c>
      <c r="BL47" s="24">
        <v>9</v>
      </c>
      <c r="BM47" s="24">
        <v>9</v>
      </c>
      <c r="BN47" s="24">
        <v>54</v>
      </c>
      <c r="BO47" s="24">
        <v>5</v>
      </c>
      <c r="BP47" s="24">
        <v>7</v>
      </c>
      <c r="BQ47" s="24">
        <v>12</v>
      </c>
      <c r="BR47" s="24">
        <v>18</v>
      </c>
      <c r="BS47" s="24">
        <v>13</v>
      </c>
      <c r="BT47" s="24">
        <v>13</v>
      </c>
      <c r="BU47" s="24">
        <v>12</v>
      </c>
      <c r="BV47" s="24">
        <v>77</v>
      </c>
      <c r="BX47" s="23" t="s">
        <v>67</v>
      </c>
      <c r="BY47" s="38">
        <v>7750</v>
      </c>
      <c r="BZ47" s="39">
        <f t="shared" si="0"/>
        <v>4.129032258064516</v>
      </c>
      <c r="CA47" s="39">
        <f t="shared" si="1"/>
        <v>6.064516129032258</v>
      </c>
      <c r="CB47" s="39">
        <f t="shared" si="2"/>
        <v>9.935483870967742</v>
      </c>
    </row>
    <row r="48" spans="1:80" ht="13" x14ac:dyDescent="0.3">
      <c r="A48" s="26">
        <v>39</v>
      </c>
      <c r="B48" s="23" t="s">
        <v>68</v>
      </c>
      <c r="C48" s="24">
        <v>0</v>
      </c>
      <c r="D48" s="24">
        <v>5</v>
      </c>
      <c r="E48" s="24">
        <v>12</v>
      </c>
      <c r="F48" s="24">
        <v>7</v>
      </c>
      <c r="G48" s="24">
        <v>10</v>
      </c>
      <c r="H48" s="24">
        <v>5</v>
      </c>
      <c r="I48" s="24">
        <v>5</v>
      </c>
      <c r="J48" s="24">
        <v>41</v>
      </c>
      <c r="K48" s="24">
        <v>0</v>
      </c>
      <c r="L48" s="24">
        <v>5</v>
      </c>
      <c r="M48" s="24">
        <v>15</v>
      </c>
      <c r="N48" s="24">
        <v>12</v>
      </c>
      <c r="O48" s="24">
        <v>9</v>
      </c>
      <c r="P48" s="24">
        <v>9</v>
      </c>
      <c r="Q48" s="24">
        <v>0</v>
      </c>
      <c r="R48" s="24">
        <v>58</v>
      </c>
      <c r="S48" s="24">
        <v>0</v>
      </c>
      <c r="T48" s="24">
        <v>5</v>
      </c>
      <c r="U48" s="24">
        <v>30</v>
      </c>
      <c r="V48" s="24">
        <v>19</v>
      </c>
      <c r="W48" s="24">
        <v>19</v>
      </c>
      <c r="X48" s="24">
        <v>10</v>
      </c>
      <c r="Y48" s="24">
        <v>8</v>
      </c>
      <c r="Z48" s="24">
        <v>97</v>
      </c>
      <c r="AA48" s="24">
        <v>0</v>
      </c>
      <c r="AB48" s="24">
        <v>5</v>
      </c>
      <c r="AC48" s="24">
        <v>9</v>
      </c>
      <c r="AD48" s="24">
        <v>5</v>
      </c>
      <c r="AE48" s="24">
        <v>10</v>
      </c>
      <c r="AF48" s="24">
        <v>5</v>
      </c>
      <c r="AG48" s="24">
        <v>5</v>
      </c>
      <c r="AH48" s="24">
        <v>31</v>
      </c>
      <c r="AI48" s="24">
        <v>0</v>
      </c>
      <c r="AJ48" s="24">
        <v>8</v>
      </c>
      <c r="AK48" s="24">
        <v>23</v>
      </c>
      <c r="AL48" s="24">
        <v>39</v>
      </c>
      <c r="AM48" s="24">
        <v>24</v>
      </c>
      <c r="AN48" s="24">
        <v>18</v>
      </c>
      <c r="AO48" s="24">
        <v>13</v>
      </c>
      <c r="AP48" s="24">
        <v>123</v>
      </c>
      <c r="AQ48" s="24">
        <v>0</v>
      </c>
      <c r="AR48" s="24">
        <v>12</v>
      </c>
      <c r="AS48" s="24">
        <v>31</v>
      </c>
      <c r="AT48" s="24">
        <v>48</v>
      </c>
      <c r="AU48" s="24">
        <v>28</v>
      </c>
      <c r="AV48" s="24">
        <v>24</v>
      </c>
      <c r="AW48" s="24">
        <v>18</v>
      </c>
      <c r="AX48" s="24">
        <v>158</v>
      </c>
      <c r="AY48" s="24">
        <v>0</v>
      </c>
      <c r="AZ48" s="24">
        <v>8</v>
      </c>
      <c r="BA48" s="24">
        <v>16</v>
      </c>
      <c r="BB48" s="24">
        <v>12</v>
      </c>
      <c r="BC48" s="24">
        <v>17</v>
      </c>
      <c r="BD48" s="24">
        <v>10</v>
      </c>
      <c r="BE48" s="24">
        <v>14</v>
      </c>
      <c r="BF48" s="24">
        <v>73</v>
      </c>
      <c r="BG48" s="24">
        <v>0</v>
      </c>
      <c r="BH48" s="24">
        <v>10</v>
      </c>
      <c r="BI48" s="24">
        <v>43</v>
      </c>
      <c r="BJ48" s="24">
        <v>53</v>
      </c>
      <c r="BK48" s="24">
        <v>31</v>
      </c>
      <c r="BL48" s="24">
        <v>26</v>
      </c>
      <c r="BM48" s="24">
        <v>16</v>
      </c>
      <c r="BN48" s="24">
        <v>180</v>
      </c>
      <c r="BO48" s="24">
        <v>0</v>
      </c>
      <c r="BP48" s="24">
        <v>20</v>
      </c>
      <c r="BQ48" s="24">
        <v>57</v>
      </c>
      <c r="BR48" s="24">
        <v>66</v>
      </c>
      <c r="BS48" s="24">
        <v>47</v>
      </c>
      <c r="BT48" s="24">
        <v>36</v>
      </c>
      <c r="BU48" s="24">
        <v>28</v>
      </c>
      <c r="BV48" s="24">
        <v>255</v>
      </c>
      <c r="BX48" s="23" t="s">
        <v>68</v>
      </c>
      <c r="BY48" s="38">
        <v>52202</v>
      </c>
      <c r="BZ48" s="39">
        <f t="shared" si="0"/>
        <v>1.8581663537795488</v>
      </c>
      <c r="CA48" s="39">
        <f t="shared" si="1"/>
        <v>3.0267039577027699</v>
      </c>
      <c r="CB48" s="39">
        <f t="shared" si="2"/>
        <v>4.8848703114823184</v>
      </c>
    </row>
    <row r="49" spans="1:82" ht="13" x14ac:dyDescent="0.3">
      <c r="A49" s="26">
        <v>40</v>
      </c>
      <c r="B49" s="23" t="s">
        <v>69</v>
      </c>
      <c r="C49" s="24">
        <v>21</v>
      </c>
      <c r="D49" s="24">
        <v>11</v>
      </c>
      <c r="E49" s="24">
        <v>7</v>
      </c>
      <c r="F49" s="24">
        <v>21</v>
      </c>
      <c r="G49" s="24">
        <v>18</v>
      </c>
      <c r="H49" s="24">
        <v>6</v>
      </c>
      <c r="I49" s="24">
        <v>0</v>
      </c>
      <c r="J49" s="24">
        <v>83</v>
      </c>
      <c r="K49" s="24">
        <v>12</v>
      </c>
      <c r="L49" s="24">
        <v>10</v>
      </c>
      <c r="M49" s="24">
        <v>13</v>
      </c>
      <c r="N49" s="24">
        <v>20</v>
      </c>
      <c r="O49" s="24">
        <v>20</v>
      </c>
      <c r="P49" s="24">
        <v>7</v>
      </c>
      <c r="Q49" s="24">
        <v>0</v>
      </c>
      <c r="R49" s="24">
        <v>83</v>
      </c>
      <c r="S49" s="24">
        <v>31</v>
      </c>
      <c r="T49" s="24">
        <v>22</v>
      </c>
      <c r="U49" s="24">
        <v>18</v>
      </c>
      <c r="V49" s="24">
        <v>45</v>
      </c>
      <c r="W49" s="24">
        <v>30</v>
      </c>
      <c r="X49" s="24">
        <v>15</v>
      </c>
      <c r="Y49" s="24">
        <v>6</v>
      </c>
      <c r="Z49" s="24">
        <v>168</v>
      </c>
      <c r="AA49" s="24">
        <v>33</v>
      </c>
      <c r="AB49" s="24">
        <v>33</v>
      </c>
      <c r="AC49" s="24">
        <v>16</v>
      </c>
      <c r="AD49" s="24">
        <v>28</v>
      </c>
      <c r="AE49" s="24">
        <v>25</v>
      </c>
      <c r="AF49" s="24">
        <v>12</v>
      </c>
      <c r="AG49" s="24">
        <v>17</v>
      </c>
      <c r="AH49" s="24">
        <v>160</v>
      </c>
      <c r="AI49" s="24">
        <v>31</v>
      </c>
      <c r="AJ49" s="24">
        <v>49</v>
      </c>
      <c r="AK49" s="24">
        <v>38</v>
      </c>
      <c r="AL49" s="24">
        <v>47</v>
      </c>
      <c r="AM49" s="24">
        <v>64</v>
      </c>
      <c r="AN49" s="24">
        <v>42</v>
      </c>
      <c r="AO49" s="24">
        <v>23</v>
      </c>
      <c r="AP49" s="24">
        <v>301</v>
      </c>
      <c r="AQ49" s="24">
        <v>66</v>
      </c>
      <c r="AR49" s="24">
        <v>79</v>
      </c>
      <c r="AS49" s="24">
        <v>55</v>
      </c>
      <c r="AT49" s="24">
        <v>75</v>
      </c>
      <c r="AU49" s="24">
        <v>91</v>
      </c>
      <c r="AV49" s="24">
        <v>51</v>
      </c>
      <c r="AW49" s="24">
        <v>41</v>
      </c>
      <c r="AX49" s="24">
        <v>458</v>
      </c>
      <c r="AY49" s="24">
        <v>51</v>
      </c>
      <c r="AZ49" s="24">
        <v>39</v>
      </c>
      <c r="BA49" s="24">
        <v>24</v>
      </c>
      <c r="BB49" s="24">
        <v>47</v>
      </c>
      <c r="BC49" s="24">
        <v>43</v>
      </c>
      <c r="BD49" s="24">
        <v>17</v>
      </c>
      <c r="BE49" s="24">
        <v>17</v>
      </c>
      <c r="BF49" s="24">
        <v>240</v>
      </c>
      <c r="BG49" s="24">
        <v>45</v>
      </c>
      <c r="BH49" s="24">
        <v>64</v>
      </c>
      <c r="BI49" s="24">
        <v>48</v>
      </c>
      <c r="BJ49" s="24">
        <v>73</v>
      </c>
      <c r="BK49" s="24">
        <v>79</v>
      </c>
      <c r="BL49" s="24">
        <v>49</v>
      </c>
      <c r="BM49" s="24">
        <v>29</v>
      </c>
      <c r="BN49" s="24">
        <v>382</v>
      </c>
      <c r="BO49" s="24">
        <v>96</v>
      </c>
      <c r="BP49" s="24">
        <v>102</v>
      </c>
      <c r="BQ49" s="24">
        <v>72</v>
      </c>
      <c r="BR49" s="24">
        <v>120</v>
      </c>
      <c r="BS49" s="24">
        <v>122</v>
      </c>
      <c r="BT49" s="24">
        <v>66</v>
      </c>
      <c r="BU49" s="24">
        <v>50</v>
      </c>
      <c r="BV49" s="24">
        <v>622</v>
      </c>
      <c r="BX49" s="23" t="s">
        <v>69</v>
      </c>
      <c r="BY49" s="38">
        <v>126570</v>
      </c>
      <c r="BZ49" s="39">
        <f t="shared" si="0"/>
        <v>1.3273287508888361</v>
      </c>
      <c r="CA49" s="39">
        <f t="shared" si="1"/>
        <v>3.6185509994469465</v>
      </c>
      <c r="CB49" s="39">
        <f t="shared" si="2"/>
        <v>4.9142766848384296</v>
      </c>
    </row>
    <row r="50" spans="1:82" ht="13" x14ac:dyDescent="0.3">
      <c r="A50" s="26">
        <v>41</v>
      </c>
      <c r="B50" s="23" t="s">
        <v>70</v>
      </c>
      <c r="C50" s="24">
        <v>0</v>
      </c>
      <c r="D50" s="24">
        <v>0</v>
      </c>
      <c r="E50" s="24">
        <v>0</v>
      </c>
      <c r="F50" s="24">
        <v>0</v>
      </c>
      <c r="G50" s="24">
        <v>0</v>
      </c>
      <c r="H50" s="24">
        <v>5</v>
      </c>
      <c r="I50" s="24">
        <v>0</v>
      </c>
      <c r="J50" s="24">
        <v>9</v>
      </c>
      <c r="K50" s="24">
        <v>0</v>
      </c>
      <c r="L50" s="24">
        <v>0</v>
      </c>
      <c r="M50" s="24">
        <v>0</v>
      </c>
      <c r="N50" s="24">
        <v>0</v>
      </c>
      <c r="O50" s="24">
        <v>5</v>
      </c>
      <c r="P50" s="24">
        <v>5</v>
      </c>
      <c r="Q50" s="24">
        <v>0</v>
      </c>
      <c r="R50" s="24">
        <v>6</v>
      </c>
      <c r="S50" s="24">
        <v>0</v>
      </c>
      <c r="T50" s="24">
        <v>0</v>
      </c>
      <c r="U50" s="24">
        <v>5</v>
      </c>
      <c r="V50" s="24">
        <v>0</v>
      </c>
      <c r="W50" s="24">
        <v>5</v>
      </c>
      <c r="X50" s="24">
        <v>0</v>
      </c>
      <c r="Y50" s="24">
        <v>0</v>
      </c>
      <c r="Z50" s="24">
        <v>14</v>
      </c>
      <c r="AA50" s="24">
        <v>0</v>
      </c>
      <c r="AB50" s="24">
        <v>0</v>
      </c>
      <c r="AC50" s="24">
        <v>0</v>
      </c>
      <c r="AD50" s="24">
        <v>0</v>
      </c>
      <c r="AE50" s="24">
        <v>0</v>
      </c>
      <c r="AF50" s="24">
        <v>0</v>
      </c>
      <c r="AG50" s="24">
        <v>0</v>
      </c>
      <c r="AH50" s="24">
        <v>0</v>
      </c>
      <c r="AI50" s="24">
        <v>0</v>
      </c>
      <c r="AJ50" s="24">
        <v>0</v>
      </c>
      <c r="AK50" s="24">
        <v>5</v>
      </c>
      <c r="AL50" s="24">
        <v>5</v>
      </c>
      <c r="AM50" s="24">
        <v>5</v>
      </c>
      <c r="AN50" s="24">
        <v>5</v>
      </c>
      <c r="AO50" s="24">
        <v>7</v>
      </c>
      <c r="AP50" s="24">
        <v>18</v>
      </c>
      <c r="AQ50" s="24">
        <v>0</v>
      </c>
      <c r="AR50" s="24">
        <v>0</v>
      </c>
      <c r="AS50" s="24">
        <v>5</v>
      </c>
      <c r="AT50" s="24">
        <v>5</v>
      </c>
      <c r="AU50" s="24">
        <v>8</v>
      </c>
      <c r="AV50" s="24">
        <v>5</v>
      </c>
      <c r="AW50" s="24">
        <v>5</v>
      </c>
      <c r="AX50" s="24">
        <v>23</v>
      </c>
      <c r="AY50" s="24">
        <v>0</v>
      </c>
      <c r="AZ50" s="24">
        <v>0</v>
      </c>
      <c r="BA50" s="24">
        <v>0</v>
      </c>
      <c r="BB50" s="24">
        <v>0</v>
      </c>
      <c r="BC50" s="24">
        <v>5</v>
      </c>
      <c r="BD50" s="24">
        <v>5</v>
      </c>
      <c r="BE50" s="24">
        <v>0</v>
      </c>
      <c r="BF50" s="24">
        <v>8</v>
      </c>
      <c r="BG50" s="24">
        <v>0</v>
      </c>
      <c r="BH50" s="24">
        <v>0</v>
      </c>
      <c r="BI50" s="24">
        <v>0</v>
      </c>
      <c r="BJ50" s="24">
        <v>5</v>
      </c>
      <c r="BK50" s="24">
        <v>6</v>
      </c>
      <c r="BL50" s="24">
        <v>0</v>
      </c>
      <c r="BM50" s="24">
        <v>7</v>
      </c>
      <c r="BN50" s="24">
        <v>27</v>
      </c>
      <c r="BO50" s="24">
        <v>0</v>
      </c>
      <c r="BP50" s="24">
        <v>5</v>
      </c>
      <c r="BQ50" s="24">
        <v>6</v>
      </c>
      <c r="BR50" s="24">
        <v>5</v>
      </c>
      <c r="BS50" s="24">
        <v>10</v>
      </c>
      <c r="BT50" s="24">
        <v>5</v>
      </c>
      <c r="BU50" s="24">
        <v>5</v>
      </c>
      <c r="BV50" s="24">
        <v>33</v>
      </c>
      <c r="BX50" s="23" t="s">
        <v>70</v>
      </c>
      <c r="BY50" s="38">
        <v>10338</v>
      </c>
      <c r="BZ50" s="39">
        <f t="shared" si="0"/>
        <v>1.3542271232346683</v>
      </c>
      <c r="CA50" s="39">
        <f t="shared" si="1"/>
        <v>2.2248017024569546</v>
      </c>
      <c r="CB50" s="39">
        <f t="shared" si="2"/>
        <v>3.1921067904817177</v>
      </c>
    </row>
    <row r="51" spans="1:82" ht="13" x14ac:dyDescent="0.3">
      <c r="A51" s="26">
        <v>42</v>
      </c>
      <c r="B51" s="23" t="s">
        <v>71</v>
      </c>
      <c r="C51" s="24">
        <v>29</v>
      </c>
      <c r="D51" s="24">
        <v>34</v>
      </c>
      <c r="E51" s="24">
        <v>41</v>
      </c>
      <c r="F51" s="24">
        <v>67</v>
      </c>
      <c r="G51" s="24">
        <v>63</v>
      </c>
      <c r="H51" s="24">
        <v>44</v>
      </c>
      <c r="I51" s="24">
        <v>34</v>
      </c>
      <c r="J51" s="24">
        <v>308</v>
      </c>
      <c r="K51" s="24">
        <v>21</v>
      </c>
      <c r="L51" s="24">
        <v>28</v>
      </c>
      <c r="M51" s="24">
        <v>60</v>
      </c>
      <c r="N51" s="24">
        <v>59</v>
      </c>
      <c r="O51" s="24">
        <v>40</v>
      </c>
      <c r="P51" s="24">
        <v>21</v>
      </c>
      <c r="Q51" s="24">
        <v>9</v>
      </c>
      <c r="R51" s="24">
        <v>247</v>
      </c>
      <c r="S51" s="24">
        <v>52</v>
      </c>
      <c r="T51" s="24">
        <v>60</v>
      </c>
      <c r="U51" s="24">
        <v>103</v>
      </c>
      <c r="V51" s="24">
        <v>126</v>
      </c>
      <c r="W51" s="24">
        <v>108</v>
      </c>
      <c r="X51" s="24">
        <v>64</v>
      </c>
      <c r="Y51" s="24">
        <v>43</v>
      </c>
      <c r="Z51" s="24">
        <v>554</v>
      </c>
      <c r="AA51" s="24">
        <v>18</v>
      </c>
      <c r="AB51" s="24">
        <v>28</v>
      </c>
      <c r="AC51" s="24">
        <v>38</v>
      </c>
      <c r="AD51" s="24">
        <v>37</v>
      </c>
      <c r="AE51" s="24">
        <v>46</v>
      </c>
      <c r="AF51" s="24">
        <v>55</v>
      </c>
      <c r="AG51" s="24">
        <v>40</v>
      </c>
      <c r="AH51" s="24">
        <v>263</v>
      </c>
      <c r="AI51" s="24">
        <v>13</v>
      </c>
      <c r="AJ51" s="24">
        <v>31</v>
      </c>
      <c r="AK51" s="24">
        <v>80</v>
      </c>
      <c r="AL51" s="24">
        <v>86</v>
      </c>
      <c r="AM51" s="24">
        <v>72</v>
      </c>
      <c r="AN51" s="24">
        <v>39</v>
      </c>
      <c r="AO51" s="24">
        <v>44</v>
      </c>
      <c r="AP51" s="24">
        <v>361</v>
      </c>
      <c r="AQ51" s="24">
        <v>35</v>
      </c>
      <c r="AR51" s="24">
        <v>59</v>
      </c>
      <c r="AS51" s="24">
        <v>113</v>
      </c>
      <c r="AT51" s="24">
        <v>125</v>
      </c>
      <c r="AU51" s="24">
        <v>119</v>
      </c>
      <c r="AV51" s="24">
        <v>90</v>
      </c>
      <c r="AW51" s="24">
        <v>86</v>
      </c>
      <c r="AX51" s="24">
        <v>626</v>
      </c>
      <c r="AY51" s="24">
        <v>47</v>
      </c>
      <c r="AZ51" s="24">
        <v>58</v>
      </c>
      <c r="BA51" s="24">
        <v>81</v>
      </c>
      <c r="BB51" s="24">
        <v>105</v>
      </c>
      <c r="BC51" s="24">
        <v>115</v>
      </c>
      <c r="BD51" s="24">
        <v>99</v>
      </c>
      <c r="BE51" s="24">
        <v>76</v>
      </c>
      <c r="BF51" s="24">
        <v>569</v>
      </c>
      <c r="BG51" s="24">
        <v>37</v>
      </c>
      <c r="BH51" s="24">
        <v>64</v>
      </c>
      <c r="BI51" s="24">
        <v>138</v>
      </c>
      <c r="BJ51" s="24">
        <v>150</v>
      </c>
      <c r="BK51" s="24">
        <v>111</v>
      </c>
      <c r="BL51" s="24">
        <v>59</v>
      </c>
      <c r="BM51" s="24">
        <v>54</v>
      </c>
      <c r="BN51" s="24">
        <v>610</v>
      </c>
      <c r="BO51" s="24">
        <v>83</v>
      </c>
      <c r="BP51" s="24">
        <v>118</v>
      </c>
      <c r="BQ51" s="24">
        <v>214</v>
      </c>
      <c r="BR51" s="24">
        <v>249</v>
      </c>
      <c r="BS51" s="24">
        <v>226</v>
      </c>
      <c r="BT51" s="24">
        <v>154</v>
      </c>
      <c r="BU51" s="24">
        <v>126</v>
      </c>
      <c r="BV51" s="24">
        <v>1176</v>
      </c>
      <c r="BX51" s="23" t="s">
        <v>71</v>
      </c>
      <c r="BY51" s="38">
        <v>87605</v>
      </c>
      <c r="BZ51" s="39">
        <f t="shared" si="0"/>
        <v>6.3238399634724045</v>
      </c>
      <c r="CA51" s="39">
        <f t="shared" si="1"/>
        <v>7.1457108612522111</v>
      </c>
      <c r="CB51" s="39">
        <f t="shared" si="2"/>
        <v>13.423891330403515</v>
      </c>
    </row>
    <row r="52" spans="1:82" ht="13" x14ac:dyDescent="0.3">
      <c r="A52" s="26">
        <v>43</v>
      </c>
      <c r="B52" s="23" t="s">
        <v>72</v>
      </c>
      <c r="C52" s="24">
        <v>39</v>
      </c>
      <c r="D52" s="24">
        <v>48</v>
      </c>
      <c r="E52" s="24">
        <v>37</v>
      </c>
      <c r="F52" s="24">
        <v>42</v>
      </c>
      <c r="G52" s="24">
        <v>38</v>
      </c>
      <c r="H52" s="24">
        <v>32</v>
      </c>
      <c r="I52" s="24">
        <v>14</v>
      </c>
      <c r="J52" s="24">
        <v>253</v>
      </c>
      <c r="K52" s="24">
        <v>40</v>
      </c>
      <c r="L52" s="24">
        <v>53</v>
      </c>
      <c r="M52" s="24">
        <v>38</v>
      </c>
      <c r="N52" s="24">
        <v>54</v>
      </c>
      <c r="O52" s="24">
        <v>48</v>
      </c>
      <c r="P52" s="24">
        <v>16</v>
      </c>
      <c r="Q52" s="24">
        <v>8</v>
      </c>
      <c r="R52" s="24">
        <v>249</v>
      </c>
      <c r="S52" s="24">
        <v>78</v>
      </c>
      <c r="T52" s="24">
        <v>95</v>
      </c>
      <c r="U52" s="24">
        <v>77</v>
      </c>
      <c r="V52" s="24">
        <v>97</v>
      </c>
      <c r="W52" s="24">
        <v>87</v>
      </c>
      <c r="X52" s="24">
        <v>45</v>
      </c>
      <c r="Y52" s="24">
        <v>22</v>
      </c>
      <c r="Z52" s="24">
        <v>503</v>
      </c>
      <c r="AA52" s="24">
        <v>63</v>
      </c>
      <c r="AB52" s="24">
        <v>56</v>
      </c>
      <c r="AC52" s="24">
        <v>52</v>
      </c>
      <c r="AD52" s="24">
        <v>50</v>
      </c>
      <c r="AE52" s="24">
        <v>56</v>
      </c>
      <c r="AF52" s="24">
        <v>43</v>
      </c>
      <c r="AG52" s="24">
        <v>46</v>
      </c>
      <c r="AH52" s="24">
        <v>362</v>
      </c>
      <c r="AI52" s="24">
        <v>57</v>
      </c>
      <c r="AJ52" s="24">
        <v>67</v>
      </c>
      <c r="AK52" s="24">
        <v>72</v>
      </c>
      <c r="AL52" s="24">
        <v>151</v>
      </c>
      <c r="AM52" s="24">
        <v>135</v>
      </c>
      <c r="AN52" s="24">
        <v>80</v>
      </c>
      <c r="AO52" s="24">
        <v>48</v>
      </c>
      <c r="AP52" s="24">
        <v>608</v>
      </c>
      <c r="AQ52" s="24">
        <v>117</v>
      </c>
      <c r="AR52" s="24">
        <v>121</v>
      </c>
      <c r="AS52" s="24">
        <v>122</v>
      </c>
      <c r="AT52" s="24">
        <v>197</v>
      </c>
      <c r="AU52" s="24">
        <v>193</v>
      </c>
      <c r="AV52" s="24">
        <v>126</v>
      </c>
      <c r="AW52" s="24">
        <v>91</v>
      </c>
      <c r="AX52" s="24">
        <v>968</v>
      </c>
      <c r="AY52" s="24">
        <v>99</v>
      </c>
      <c r="AZ52" s="24">
        <v>101</v>
      </c>
      <c r="BA52" s="24">
        <v>90</v>
      </c>
      <c r="BB52" s="24">
        <v>93</v>
      </c>
      <c r="BC52" s="24">
        <v>94</v>
      </c>
      <c r="BD52" s="24">
        <v>76</v>
      </c>
      <c r="BE52" s="24">
        <v>57</v>
      </c>
      <c r="BF52" s="24">
        <v>616</v>
      </c>
      <c r="BG52" s="24">
        <v>92</v>
      </c>
      <c r="BH52" s="24">
        <v>120</v>
      </c>
      <c r="BI52" s="24">
        <v>109</v>
      </c>
      <c r="BJ52" s="24">
        <v>206</v>
      </c>
      <c r="BK52" s="24">
        <v>184</v>
      </c>
      <c r="BL52" s="24">
        <v>97</v>
      </c>
      <c r="BM52" s="24">
        <v>57</v>
      </c>
      <c r="BN52" s="24">
        <v>859</v>
      </c>
      <c r="BO52" s="24">
        <v>192</v>
      </c>
      <c r="BP52" s="24">
        <v>222</v>
      </c>
      <c r="BQ52" s="24">
        <v>197</v>
      </c>
      <c r="BR52" s="24">
        <v>294</v>
      </c>
      <c r="BS52" s="24">
        <v>279</v>
      </c>
      <c r="BT52" s="24">
        <v>171</v>
      </c>
      <c r="BU52" s="24">
        <v>110</v>
      </c>
      <c r="BV52" s="24">
        <v>1474</v>
      </c>
      <c r="BX52" s="23" t="s">
        <v>72</v>
      </c>
      <c r="BY52" s="38">
        <v>115759</v>
      </c>
      <c r="BZ52" s="39">
        <f t="shared" si="0"/>
        <v>4.3452344958059417</v>
      </c>
      <c r="CA52" s="39">
        <f t="shared" si="1"/>
        <v>8.3622007792050717</v>
      </c>
      <c r="CB52" s="39">
        <f t="shared" si="2"/>
        <v>12.733351186516815</v>
      </c>
    </row>
    <row r="53" spans="1:82" ht="13" x14ac:dyDescent="0.3">
      <c r="A53" s="26">
        <v>44</v>
      </c>
      <c r="B53" s="23" t="s">
        <v>73</v>
      </c>
      <c r="C53" s="24">
        <v>87</v>
      </c>
      <c r="D53" s="24">
        <v>58</v>
      </c>
      <c r="E53" s="24">
        <v>183</v>
      </c>
      <c r="F53" s="24">
        <v>321</v>
      </c>
      <c r="G53" s="24">
        <v>317</v>
      </c>
      <c r="H53" s="24">
        <v>178</v>
      </c>
      <c r="I53" s="24">
        <v>57</v>
      </c>
      <c r="J53" s="24">
        <v>1201</v>
      </c>
      <c r="K53" s="24">
        <v>83</v>
      </c>
      <c r="L53" s="24">
        <v>77</v>
      </c>
      <c r="M53" s="24">
        <v>188</v>
      </c>
      <c r="N53" s="24">
        <v>212</v>
      </c>
      <c r="O53" s="24">
        <v>193</v>
      </c>
      <c r="P53" s="24">
        <v>61</v>
      </c>
      <c r="Q53" s="24">
        <v>29</v>
      </c>
      <c r="R53" s="24">
        <v>847</v>
      </c>
      <c r="S53" s="24">
        <v>167</v>
      </c>
      <c r="T53" s="24">
        <v>137</v>
      </c>
      <c r="U53" s="24">
        <v>371</v>
      </c>
      <c r="V53" s="24">
        <v>529</v>
      </c>
      <c r="W53" s="24">
        <v>511</v>
      </c>
      <c r="X53" s="24">
        <v>241</v>
      </c>
      <c r="Y53" s="24">
        <v>87</v>
      </c>
      <c r="Z53" s="24">
        <v>2047</v>
      </c>
      <c r="AA53" s="24">
        <v>22</v>
      </c>
      <c r="AB53" s="24">
        <v>36</v>
      </c>
      <c r="AC53" s="24">
        <v>193</v>
      </c>
      <c r="AD53" s="24">
        <v>312</v>
      </c>
      <c r="AE53" s="24">
        <v>223</v>
      </c>
      <c r="AF53" s="24">
        <v>114</v>
      </c>
      <c r="AG53" s="24">
        <v>45</v>
      </c>
      <c r="AH53" s="24">
        <v>950</v>
      </c>
      <c r="AI53" s="24">
        <v>30</v>
      </c>
      <c r="AJ53" s="24">
        <v>33</v>
      </c>
      <c r="AK53" s="24">
        <v>127</v>
      </c>
      <c r="AL53" s="24">
        <v>153</v>
      </c>
      <c r="AM53" s="24">
        <v>81</v>
      </c>
      <c r="AN53" s="24">
        <v>42</v>
      </c>
      <c r="AO53" s="24">
        <v>35</v>
      </c>
      <c r="AP53" s="24">
        <v>495</v>
      </c>
      <c r="AQ53" s="24">
        <v>54</v>
      </c>
      <c r="AR53" s="24">
        <v>71</v>
      </c>
      <c r="AS53" s="24">
        <v>314</v>
      </c>
      <c r="AT53" s="24">
        <v>468</v>
      </c>
      <c r="AU53" s="24">
        <v>301</v>
      </c>
      <c r="AV53" s="24">
        <v>156</v>
      </c>
      <c r="AW53" s="24">
        <v>77</v>
      </c>
      <c r="AX53" s="24">
        <v>1443</v>
      </c>
      <c r="AY53" s="24">
        <v>108</v>
      </c>
      <c r="AZ53" s="24">
        <v>97</v>
      </c>
      <c r="BA53" s="24">
        <v>374</v>
      </c>
      <c r="BB53" s="24">
        <v>631</v>
      </c>
      <c r="BC53" s="24">
        <v>543</v>
      </c>
      <c r="BD53" s="24">
        <v>294</v>
      </c>
      <c r="BE53" s="24">
        <v>103</v>
      </c>
      <c r="BF53" s="24">
        <v>2144</v>
      </c>
      <c r="BG53" s="24">
        <v>109</v>
      </c>
      <c r="BH53" s="24">
        <v>112</v>
      </c>
      <c r="BI53" s="24">
        <v>317</v>
      </c>
      <c r="BJ53" s="24">
        <v>366</v>
      </c>
      <c r="BK53" s="24">
        <v>270</v>
      </c>
      <c r="BL53" s="24">
        <v>105</v>
      </c>
      <c r="BM53" s="24">
        <v>63</v>
      </c>
      <c r="BN53" s="24">
        <v>1347</v>
      </c>
      <c r="BO53" s="24">
        <v>217</v>
      </c>
      <c r="BP53" s="24">
        <v>211</v>
      </c>
      <c r="BQ53" s="24">
        <v>688</v>
      </c>
      <c r="BR53" s="24">
        <v>1001</v>
      </c>
      <c r="BS53" s="24">
        <v>811</v>
      </c>
      <c r="BT53" s="24">
        <v>401</v>
      </c>
      <c r="BU53" s="24">
        <v>168</v>
      </c>
      <c r="BV53" s="24">
        <v>3489</v>
      </c>
      <c r="BX53" s="23" t="s">
        <v>73</v>
      </c>
      <c r="BY53" s="38">
        <v>160328</v>
      </c>
      <c r="BZ53" s="39">
        <f t="shared" si="0"/>
        <v>12.767576468240108</v>
      </c>
      <c r="CA53" s="39">
        <f t="shared" si="1"/>
        <v>9.0002993862581704</v>
      </c>
      <c r="CB53" s="39">
        <f t="shared" si="2"/>
        <v>21.761638640786391</v>
      </c>
    </row>
    <row r="54" spans="1:82" ht="13" x14ac:dyDescent="0.3">
      <c r="A54" s="26">
        <v>45</v>
      </c>
      <c r="B54" s="23" t="s">
        <v>74</v>
      </c>
      <c r="C54" s="24">
        <v>80</v>
      </c>
      <c r="D54" s="24">
        <v>63</v>
      </c>
      <c r="E54" s="24">
        <v>58</v>
      </c>
      <c r="F54" s="24">
        <v>70</v>
      </c>
      <c r="G54" s="24">
        <v>48</v>
      </c>
      <c r="H54" s="24">
        <v>28</v>
      </c>
      <c r="I54" s="24">
        <v>24</v>
      </c>
      <c r="J54" s="24">
        <v>373</v>
      </c>
      <c r="K54" s="24">
        <v>73</v>
      </c>
      <c r="L54" s="24">
        <v>75</v>
      </c>
      <c r="M54" s="24">
        <v>108</v>
      </c>
      <c r="N54" s="24">
        <v>80</v>
      </c>
      <c r="O54" s="24">
        <v>44</v>
      </c>
      <c r="P54" s="24">
        <v>19</v>
      </c>
      <c r="Q54" s="24">
        <v>22</v>
      </c>
      <c r="R54" s="24">
        <v>416</v>
      </c>
      <c r="S54" s="24">
        <v>156</v>
      </c>
      <c r="T54" s="24">
        <v>139</v>
      </c>
      <c r="U54" s="24">
        <v>169</v>
      </c>
      <c r="V54" s="24">
        <v>146</v>
      </c>
      <c r="W54" s="24">
        <v>93</v>
      </c>
      <c r="X54" s="24">
        <v>48</v>
      </c>
      <c r="Y54" s="24">
        <v>42</v>
      </c>
      <c r="Z54" s="24">
        <v>790</v>
      </c>
      <c r="AA54" s="24">
        <v>257</v>
      </c>
      <c r="AB54" s="24">
        <v>175</v>
      </c>
      <c r="AC54" s="24">
        <v>155</v>
      </c>
      <c r="AD54" s="24">
        <v>248</v>
      </c>
      <c r="AE54" s="24">
        <v>161</v>
      </c>
      <c r="AF54" s="24">
        <v>51</v>
      </c>
      <c r="AG54" s="24">
        <v>38</v>
      </c>
      <c r="AH54" s="24">
        <v>1089</v>
      </c>
      <c r="AI54" s="24">
        <v>231</v>
      </c>
      <c r="AJ54" s="24">
        <v>199</v>
      </c>
      <c r="AK54" s="24">
        <v>296</v>
      </c>
      <c r="AL54" s="24">
        <v>383</v>
      </c>
      <c r="AM54" s="24">
        <v>218</v>
      </c>
      <c r="AN54" s="24">
        <v>98</v>
      </c>
      <c r="AO54" s="24">
        <v>63</v>
      </c>
      <c r="AP54" s="24">
        <v>1490</v>
      </c>
      <c r="AQ54" s="24">
        <v>490</v>
      </c>
      <c r="AR54" s="24">
        <v>371</v>
      </c>
      <c r="AS54" s="24">
        <v>452</v>
      </c>
      <c r="AT54" s="24">
        <v>633</v>
      </c>
      <c r="AU54" s="24">
        <v>376</v>
      </c>
      <c r="AV54" s="24">
        <v>150</v>
      </c>
      <c r="AW54" s="24">
        <v>105</v>
      </c>
      <c r="AX54" s="24">
        <v>2577</v>
      </c>
      <c r="AY54" s="24">
        <v>336</v>
      </c>
      <c r="AZ54" s="24">
        <v>239</v>
      </c>
      <c r="BA54" s="24">
        <v>215</v>
      </c>
      <c r="BB54" s="24">
        <v>322</v>
      </c>
      <c r="BC54" s="24">
        <v>208</v>
      </c>
      <c r="BD54" s="24">
        <v>80</v>
      </c>
      <c r="BE54" s="24">
        <v>60</v>
      </c>
      <c r="BF54" s="24">
        <v>1462</v>
      </c>
      <c r="BG54" s="24">
        <v>303</v>
      </c>
      <c r="BH54" s="24">
        <v>268</v>
      </c>
      <c r="BI54" s="24">
        <v>410</v>
      </c>
      <c r="BJ54" s="24">
        <v>461</v>
      </c>
      <c r="BK54" s="24">
        <v>264</v>
      </c>
      <c r="BL54" s="24">
        <v>116</v>
      </c>
      <c r="BM54" s="24">
        <v>84</v>
      </c>
      <c r="BN54" s="24">
        <v>1911</v>
      </c>
      <c r="BO54" s="24">
        <v>645</v>
      </c>
      <c r="BP54" s="24">
        <v>507</v>
      </c>
      <c r="BQ54" s="24">
        <v>620</v>
      </c>
      <c r="BR54" s="24">
        <v>780</v>
      </c>
      <c r="BS54" s="24">
        <v>470</v>
      </c>
      <c r="BT54" s="24">
        <v>198</v>
      </c>
      <c r="BU54" s="24">
        <v>143</v>
      </c>
      <c r="BV54" s="24">
        <v>3369</v>
      </c>
      <c r="BX54" s="23" t="s">
        <v>74</v>
      </c>
      <c r="BY54" s="38">
        <v>193285</v>
      </c>
      <c r="BZ54" s="39">
        <f t="shared" si="0"/>
        <v>4.0872287037276562</v>
      </c>
      <c r="CA54" s="39">
        <f t="shared" si="1"/>
        <v>13.332643505704011</v>
      </c>
      <c r="CB54" s="39">
        <f t="shared" si="2"/>
        <v>17.430219623871487</v>
      </c>
      <c r="CC54"/>
      <c r="CD54"/>
    </row>
    <row r="55" spans="1:82" ht="13" x14ac:dyDescent="0.3">
      <c r="A55" s="26">
        <v>46</v>
      </c>
      <c r="B55" s="23" t="s">
        <v>75</v>
      </c>
      <c r="C55" s="24">
        <v>36</v>
      </c>
      <c r="D55" s="24">
        <v>19</v>
      </c>
      <c r="E55" s="24">
        <v>49</v>
      </c>
      <c r="F55" s="24">
        <v>63</v>
      </c>
      <c r="G55" s="24">
        <v>66</v>
      </c>
      <c r="H55" s="24">
        <v>36</v>
      </c>
      <c r="I55" s="24">
        <v>32</v>
      </c>
      <c r="J55" s="24">
        <v>302</v>
      </c>
      <c r="K55" s="24">
        <v>22</v>
      </c>
      <c r="L55" s="24">
        <v>28</v>
      </c>
      <c r="M55" s="24">
        <v>59</v>
      </c>
      <c r="N55" s="24">
        <v>51</v>
      </c>
      <c r="O55" s="24">
        <v>48</v>
      </c>
      <c r="P55" s="24">
        <v>30</v>
      </c>
      <c r="Q55" s="24">
        <v>16</v>
      </c>
      <c r="R55" s="24">
        <v>258</v>
      </c>
      <c r="S55" s="24">
        <v>58</v>
      </c>
      <c r="T55" s="24">
        <v>46</v>
      </c>
      <c r="U55" s="24">
        <v>111</v>
      </c>
      <c r="V55" s="24">
        <v>113</v>
      </c>
      <c r="W55" s="24">
        <v>108</v>
      </c>
      <c r="X55" s="24">
        <v>69</v>
      </c>
      <c r="Y55" s="24">
        <v>48</v>
      </c>
      <c r="Z55" s="24">
        <v>563</v>
      </c>
      <c r="AA55" s="24">
        <v>33</v>
      </c>
      <c r="AB55" s="24">
        <v>29</v>
      </c>
      <c r="AC55" s="24">
        <v>35</v>
      </c>
      <c r="AD55" s="24">
        <v>51</v>
      </c>
      <c r="AE55" s="24">
        <v>43</v>
      </c>
      <c r="AF55" s="24">
        <v>39</v>
      </c>
      <c r="AG55" s="24">
        <v>49</v>
      </c>
      <c r="AH55" s="24">
        <v>276</v>
      </c>
      <c r="AI55" s="24">
        <v>34</v>
      </c>
      <c r="AJ55" s="24">
        <v>46</v>
      </c>
      <c r="AK55" s="24">
        <v>80</v>
      </c>
      <c r="AL55" s="24">
        <v>115</v>
      </c>
      <c r="AM55" s="24">
        <v>106</v>
      </c>
      <c r="AN55" s="24">
        <v>46</v>
      </c>
      <c r="AO55" s="24">
        <v>49</v>
      </c>
      <c r="AP55" s="24">
        <v>470</v>
      </c>
      <c r="AQ55" s="24">
        <v>67</v>
      </c>
      <c r="AR55" s="24">
        <v>76</v>
      </c>
      <c r="AS55" s="24">
        <v>115</v>
      </c>
      <c r="AT55" s="24">
        <v>162</v>
      </c>
      <c r="AU55" s="24">
        <v>147</v>
      </c>
      <c r="AV55" s="24">
        <v>84</v>
      </c>
      <c r="AW55" s="24">
        <v>97</v>
      </c>
      <c r="AX55" s="24">
        <v>748</v>
      </c>
      <c r="AY55" s="24">
        <v>68</v>
      </c>
      <c r="AZ55" s="24">
        <v>52</v>
      </c>
      <c r="BA55" s="24">
        <v>84</v>
      </c>
      <c r="BB55" s="24">
        <v>113</v>
      </c>
      <c r="BC55" s="24">
        <v>109</v>
      </c>
      <c r="BD55" s="24">
        <v>78</v>
      </c>
      <c r="BE55" s="24">
        <v>80</v>
      </c>
      <c r="BF55" s="24">
        <v>578</v>
      </c>
      <c r="BG55" s="24">
        <v>61</v>
      </c>
      <c r="BH55" s="24">
        <v>70</v>
      </c>
      <c r="BI55" s="24">
        <v>141</v>
      </c>
      <c r="BJ55" s="24">
        <v>164</v>
      </c>
      <c r="BK55" s="24">
        <v>150</v>
      </c>
      <c r="BL55" s="24">
        <v>79</v>
      </c>
      <c r="BM55" s="24">
        <v>61</v>
      </c>
      <c r="BN55" s="24">
        <v>730</v>
      </c>
      <c r="BO55" s="24">
        <v>128</v>
      </c>
      <c r="BP55" s="24">
        <v>124</v>
      </c>
      <c r="BQ55" s="24">
        <v>225</v>
      </c>
      <c r="BR55" s="24">
        <v>277</v>
      </c>
      <c r="BS55" s="24">
        <v>261</v>
      </c>
      <c r="BT55" s="24">
        <v>152</v>
      </c>
      <c r="BU55" s="24">
        <v>143</v>
      </c>
      <c r="BV55" s="24">
        <v>1308</v>
      </c>
      <c r="BX55" s="23" t="s">
        <v>75</v>
      </c>
      <c r="BY55" s="38">
        <v>174886</v>
      </c>
      <c r="BZ55" s="39">
        <f t="shared" si="0"/>
        <v>3.2192399620324097</v>
      </c>
      <c r="CA55" s="39">
        <f t="shared" si="1"/>
        <v>4.2770719211371979</v>
      </c>
      <c r="CB55" s="39">
        <f t="shared" si="2"/>
        <v>7.4791578514003412</v>
      </c>
      <c r="CC55"/>
      <c r="CD55"/>
    </row>
    <row r="56" spans="1:82" ht="13" x14ac:dyDescent="0.3">
      <c r="A56" s="26">
        <v>47</v>
      </c>
      <c r="B56" s="23" t="s">
        <v>76</v>
      </c>
      <c r="C56" s="24">
        <v>17</v>
      </c>
      <c r="D56" s="24">
        <v>26</v>
      </c>
      <c r="E56" s="24">
        <v>83</v>
      </c>
      <c r="F56" s="24">
        <v>63</v>
      </c>
      <c r="G56" s="24">
        <v>53</v>
      </c>
      <c r="H56" s="24">
        <v>38</v>
      </c>
      <c r="I56" s="24">
        <v>15</v>
      </c>
      <c r="J56" s="24">
        <v>292</v>
      </c>
      <c r="K56" s="24">
        <v>20</v>
      </c>
      <c r="L56" s="24">
        <v>61</v>
      </c>
      <c r="M56" s="24">
        <v>73</v>
      </c>
      <c r="N56" s="24">
        <v>78</v>
      </c>
      <c r="O56" s="24">
        <v>48</v>
      </c>
      <c r="P56" s="24">
        <v>28</v>
      </c>
      <c r="Q56" s="24">
        <v>15</v>
      </c>
      <c r="R56" s="24">
        <v>331</v>
      </c>
      <c r="S56" s="24">
        <v>36</v>
      </c>
      <c r="T56" s="24">
        <v>88</v>
      </c>
      <c r="U56" s="24">
        <v>154</v>
      </c>
      <c r="V56" s="24">
        <v>142</v>
      </c>
      <c r="W56" s="24">
        <v>101</v>
      </c>
      <c r="X56" s="24">
        <v>65</v>
      </c>
      <c r="Y56" s="24">
        <v>33</v>
      </c>
      <c r="Z56" s="24">
        <v>622</v>
      </c>
      <c r="AA56" s="24">
        <v>20</v>
      </c>
      <c r="AB56" s="24">
        <v>30</v>
      </c>
      <c r="AC56" s="24">
        <v>65</v>
      </c>
      <c r="AD56" s="24">
        <v>76</v>
      </c>
      <c r="AE56" s="24">
        <v>86</v>
      </c>
      <c r="AF56" s="24">
        <v>38</v>
      </c>
      <c r="AG56" s="24">
        <v>30</v>
      </c>
      <c r="AH56" s="24">
        <v>353</v>
      </c>
      <c r="AI56" s="24">
        <v>32</v>
      </c>
      <c r="AJ56" s="24">
        <v>65</v>
      </c>
      <c r="AK56" s="24">
        <v>186</v>
      </c>
      <c r="AL56" s="24">
        <v>233</v>
      </c>
      <c r="AM56" s="24">
        <v>154</v>
      </c>
      <c r="AN56" s="24">
        <v>115</v>
      </c>
      <c r="AO56" s="24">
        <v>65</v>
      </c>
      <c r="AP56" s="24">
        <v>850</v>
      </c>
      <c r="AQ56" s="24">
        <v>50</v>
      </c>
      <c r="AR56" s="24">
        <v>96</v>
      </c>
      <c r="AS56" s="24">
        <v>254</v>
      </c>
      <c r="AT56" s="24">
        <v>306</v>
      </c>
      <c r="AU56" s="24">
        <v>240</v>
      </c>
      <c r="AV56" s="24">
        <v>156</v>
      </c>
      <c r="AW56" s="24">
        <v>96</v>
      </c>
      <c r="AX56" s="24">
        <v>1202</v>
      </c>
      <c r="AY56" s="24">
        <v>37</v>
      </c>
      <c r="AZ56" s="24">
        <v>59</v>
      </c>
      <c r="BA56" s="24">
        <v>151</v>
      </c>
      <c r="BB56" s="24">
        <v>140</v>
      </c>
      <c r="BC56" s="24">
        <v>142</v>
      </c>
      <c r="BD56" s="24">
        <v>77</v>
      </c>
      <c r="BE56" s="24">
        <v>50</v>
      </c>
      <c r="BF56" s="24">
        <v>647</v>
      </c>
      <c r="BG56" s="24">
        <v>51</v>
      </c>
      <c r="BH56" s="24">
        <v>131</v>
      </c>
      <c r="BI56" s="24">
        <v>260</v>
      </c>
      <c r="BJ56" s="24">
        <v>309</v>
      </c>
      <c r="BK56" s="24">
        <v>202</v>
      </c>
      <c r="BL56" s="24">
        <v>148</v>
      </c>
      <c r="BM56" s="24">
        <v>82</v>
      </c>
      <c r="BN56" s="24">
        <v>1182</v>
      </c>
      <c r="BO56" s="24">
        <v>87</v>
      </c>
      <c r="BP56" s="24">
        <v>186</v>
      </c>
      <c r="BQ56" s="24">
        <v>410</v>
      </c>
      <c r="BR56" s="24">
        <v>452</v>
      </c>
      <c r="BS56" s="24">
        <v>339</v>
      </c>
      <c r="BT56" s="24">
        <v>223</v>
      </c>
      <c r="BU56" s="24">
        <v>131</v>
      </c>
      <c r="BV56" s="24">
        <v>1829</v>
      </c>
      <c r="BX56" s="23" t="s">
        <v>76</v>
      </c>
      <c r="BY56" s="38">
        <v>57250</v>
      </c>
      <c r="BZ56" s="39">
        <f t="shared" si="0"/>
        <v>10.864628820960698</v>
      </c>
      <c r="CA56" s="39">
        <f t="shared" si="1"/>
        <v>20.995633187772924</v>
      </c>
      <c r="CB56" s="39">
        <f t="shared" si="2"/>
        <v>31.94759825327511</v>
      </c>
      <c r="CC56"/>
      <c r="CD56"/>
    </row>
    <row r="57" spans="1:82" ht="13" x14ac:dyDescent="0.3">
      <c r="A57" s="26">
        <v>48</v>
      </c>
      <c r="B57" s="23" t="s">
        <v>77</v>
      </c>
      <c r="C57" s="24">
        <v>5</v>
      </c>
      <c r="D57" s="24">
        <v>8</v>
      </c>
      <c r="E57" s="24">
        <v>18</v>
      </c>
      <c r="F57" s="24">
        <v>21</v>
      </c>
      <c r="G57" s="24">
        <v>23</v>
      </c>
      <c r="H57" s="24">
        <v>14</v>
      </c>
      <c r="I57" s="24">
        <v>11</v>
      </c>
      <c r="J57" s="24">
        <v>107</v>
      </c>
      <c r="K57" s="24">
        <v>5</v>
      </c>
      <c r="L57" s="24">
        <v>9</v>
      </c>
      <c r="M57" s="24">
        <v>31</v>
      </c>
      <c r="N57" s="24">
        <v>27</v>
      </c>
      <c r="O57" s="24">
        <v>9</v>
      </c>
      <c r="P57" s="24">
        <v>10</v>
      </c>
      <c r="Q57" s="24">
        <v>9</v>
      </c>
      <c r="R57" s="24">
        <v>99</v>
      </c>
      <c r="S57" s="24">
        <v>9</v>
      </c>
      <c r="T57" s="24">
        <v>17</v>
      </c>
      <c r="U57" s="24">
        <v>49</v>
      </c>
      <c r="V57" s="24">
        <v>44</v>
      </c>
      <c r="W57" s="24">
        <v>35</v>
      </c>
      <c r="X57" s="24">
        <v>25</v>
      </c>
      <c r="Y57" s="24">
        <v>21</v>
      </c>
      <c r="Z57" s="24">
        <v>202</v>
      </c>
      <c r="AA57" s="24">
        <v>9</v>
      </c>
      <c r="AB57" s="24">
        <v>6</v>
      </c>
      <c r="AC57" s="24">
        <v>16</v>
      </c>
      <c r="AD57" s="24">
        <v>16</v>
      </c>
      <c r="AE57" s="24">
        <v>16</v>
      </c>
      <c r="AF57" s="24">
        <v>14</v>
      </c>
      <c r="AG57" s="24">
        <v>15</v>
      </c>
      <c r="AH57" s="24">
        <v>100</v>
      </c>
      <c r="AI57" s="24">
        <v>13</v>
      </c>
      <c r="AJ57" s="24">
        <v>17</v>
      </c>
      <c r="AK57" s="24">
        <v>67</v>
      </c>
      <c r="AL57" s="24">
        <v>82</v>
      </c>
      <c r="AM57" s="24">
        <v>45</v>
      </c>
      <c r="AN57" s="24">
        <v>29</v>
      </c>
      <c r="AO57" s="24">
        <v>13</v>
      </c>
      <c r="AP57" s="24">
        <v>276</v>
      </c>
      <c r="AQ57" s="24">
        <v>23</v>
      </c>
      <c r="AR57" s="24">
        <v>24</v>
      </c>
      <c r="AS57" s="24">
        <v>86</v>
      </c>
      <c r="AT57" s="24">
        <v>101</v>
      </c>
      <c r="AU57" s="24">
        <v>61</v>
      </c>
      <c r="AV57" s="24">
        <v>49</v>
      </c>
      <c r="AW57" s="24">
        <v>32</v>
      </c>
      <c r="AX57" s="24">
        <v>373</v>
      </c>
      <c r="AY57" s="24">
        <v>17</v>
      </c>
      <c r="AZ57" s="24">
        <v>15</v>
      </c>
      <c r="BA57" s="24">
        <v>36</v>
      </c>
      <c r="BB57" s="24">
        <v>38</v>
      </c>
      <c r="BC57" s="24">
        <v>42</v>
      </c>
      <c r="BD57" s="24">
        <v>34</v>
      </c>
      <c r="BE57" s="24">
        <v>28</v>
      </c>
      <c r="BF57" s="24">
        <v>202</v>
      </c>
      <c r="BG57" s="24">
        <v>18</v>
      </c>
      <c r="BH57" s="24">
        <v>28</v>
      </c>
      <c r="BI57" s="24">
        <v>94</v>
      </c>
      <c r="BJ57" s="24">
        <v>111</v>
      </c>
      <c r="BK57" s="24">
        <v>57</v>
      </c>
      <c r="BL57" s="24">
        <v>38</v>
      </c>
      <c r="BM57" s="24">
        <v>24</v>
      </c>
      <c r="BN57" s="24">
        <v>370</v>
      </c>
      <c r="BO57" s="24">
        <v>31</v>
      </c>
      <c r="BP57" s="24">
        <v>41</v>
      </c>
      <c r="BQ57" s="24">
        <v>133</v>
      </c>
      <c r="BR57" s="24">
        <v>146</v>
      </c>
      <c r="BS57" s="24">
        <v>98</v>
      </c>
      <c r="BT57" s="24">
        <v>69</v>
      </c>
      <c r="BU57" s="24">
        <v>49</v>
      </c>
      <c r="BV57" s="24">
        <v>577</v>
      </c>
      <c r="BX57" s="23" t="s">
        <v>77</v>
      </c>
      <c r="BY57" s="38">
        <v>51682</v>
      </c>
      <c r="BZ57" s="39">
        <f t="shared" si="0"/>
        <v>3.9085174722340463</v>
      </c>
      <c r="CA57" s="39">
        <f t="shared" si="1"/>
        <v>7.2172129561549472</v>
      </c>
      <c r="CB57" s="39">
        <f t="shared" si="2"/>
        <v>11.16442862118339</v>
      </c>
      <c r="CC57"/>
      <c r="CD57"/>
    </row>
    <row r="58" spans="1:82" ht="13" x14ac:dyDescent="0.3">
      <c r="A58" s="26">
        <v>49</v>
      </c>
      <c r="B58" s="23" t="s">
        <v>78</v>
      </c>
      <c r="C58" s="24">
        <v>9</v>
      </c>
      <c r="D58" s="24">
        <v>13</v>
      </c>
      <c r="E58" s="24">
        <v>15</v>
      </c>
      <c r="F58" s="24">
        <v>13</v>
      </c>
      <c r="G58" s="24">
        <v>13</v>
      </c>
      <c r="H58" s="24">
        <v>10</v>
      </c>
      <c r="I58" s="24">
        <v>12</v>
      </c>
      <c r="J58" s="24">
        <v>77</v>
      </c>
      <c r="K58" s="24">
        <v>11</v>
      </c>
      <c r="L58" s="24">
        <v>13</v>
      </c>
      <c r="M58" s="24">
        <v>24</v>
      </c>
      <c r="N58" s="24">
        <v>25</v>
      </c>
      <c r="O58" s="24">
        <v>19</v>
      </c>
      <c r="P58" s="24">
        <v>12</v>
      </c>
      <c r="Q58" s="24">
        <v>6</v>
      </c>
      <c r="R58" s="24">
        <v>116</v>
      </c>
      <c r="S58" s="24">
        <v>21</v>
      </c>
      <c r="T58" s="24">
        <v>26</v>
      </c>
      <c r="U58" s="24">
        <v>36</v>
      </c>
      <c r="V58" s="24">
        <v>40</v>
      </c>
      <c r="W58" s="24">
        <v>33</v>
      </c>
      <c r="X58" s="24">
        <v>22</v>
      </c>
      <c r="Y58" s="24">
        <v>14</v>
      </c>
      <c r="Z58" s="24">
        <v>195</v>
      </c>
      <c r="AA58" s="24">
        <v>0</v>
      </c>
      <c r="AB58" s="24">
        <v>5</v>
      </c>
      <c r="AC58" s="24">
        <v>14</v>
      </c>
      <c r="AD58" s="24">
        <v>5</v>
      </c>
      <c r="AE58" s="24">
        <v>5</v>
      </c>
      <c r="AF58" s="24">
        <v>10</v>
      </c>
      <c r="AG58" s="24">
        <v>12</v>
      </c>
      <c r="AH58" s="24">
        <v>48</v>
      </c>
      <c r="AI58" s="24">
        <v>0</v>
      </c>
      <c r="AJ58" s="24">
        <v>16</v>
      </c>
      <c r="AK58" s="24">
        <v>39</v>
      </c>
      <c r="AL58" s="24">
        <v>35</v>
      </c>
      <c r="AM58" s="24">
        <v>36</v>
      </c>
      <c r="AN58" s="24">
        <v>19</v>
      </c>
      <c r="AO58" s="24">
        <v>16</v>
      </c>
      <c r="AP58" s="24">
        <v>162</v>
      </c>
      <c r="AQ58" s="24">
        <v>0</v>
      </c>
      <c r="AR58" s="24">
        <v>21</v>
      </c>
      <c r="AS58" s="24">
        <v>55</v>
      </c>
      <c r="AT58" s="24">
        <v>38</v>
      </c>
      <c r="AU58" s="24">
        <v>39</v>
      </c>
      <c r="AV58" s="24">
        <v>30</v>
      </c>
      <c r="AW58" s="24">
        <v>29</v>
      </c>
      <c r="AX58" s="24">
        <v>213</v>
      </c>
      <c r="AY58" s="24">
        <v>9</v>
      </c>
      <c r="AZ58" s="24">
        <v>14</v>
      </c>
      <c r="BA58" s="24">
        <v>26</v>
      </c>
      <c r="BB58" s="24">
        <v>16</v>
      </c>
      <c r="BC58" s="24">
        <v>17</v>
      </c>
      <c r="BD58" s="24">
        <v>21</v>
      </c>
      <c r="BE58" s="24">
        <v>19</v>
      </c>
      <c r="BF58" s="24">
        <v>128</v>
      </c>
      <c r="BG58" s="24">
        <v>8</v>
      </c>
      <c r="BH58" s="24">
        <v>30</v>
      </c>
      <c r="BI58" s="24">
        <v>63</v>
      </c>
      <c r="BJ58" s="24">
        <v>65</v>
      </c>
      <c r="BK58" s="24">
        <v>52</v>
      </c>
      <c r="BL58" s="24">
        <v>30</v>
      </c>
      <c r="BM58" s="24">
        <v>21</v>
      </c>
      <c r="BN58" s="24">
        <v>276</v>
      </c>
      <c r="BO58" s="24">
        <v>23</v>
      </c>
      <c r="BP58" s="24">
        <v>48</v>
      </c>
      <c r="BQ58" s="24">
        <v>90</v>
      </c>
      <c r="BR58" s="24">
        <v>81</v>
      </c>
      <c r="BS58" s="24">
        <v>74</v>
      </c>
      <c r="BT58" s="24">
        <v>52</v>
      </c>
      <c r="BU58" s="24">
        <v>45</v>
      </c>
      <c r="BV58" s="24">
        <v>408</v>
      </c>
      <c r="BX58" s="23" t="s">
        <v>78</v>
      </c>
      <c r="BY58" s="38">
        <v>30584</v>
      </c>
      <c r="BZ58" s="39">
        <f t="shared" si="0"/>
        <v>6.3758828145435515</v>
      </c>
      <c r="CA58" s="39">
        <f t="shared" si="1"/>
        <v>6.9644258435783417</v>
      </c>
      <c r="CB58" s="39">
        <f t="shared" si="2"/>
        <v>13.340308658121895</v>
      </c>
      <c r="CC58"/>
      <c r="CD58"/>
    </row>
    <row r="59" spans="1:82" ht="13" x14ac:dyDescent="0.3">
      <c r="A59" s="26">
        <v>50</v>
      </c>
      <c r="B59" s="23" t="s">
        <v>79</v>
      </c>
      <c r="C59" s="24">
        <v>53</v>
      </c>
      <c r="D59" s="24">
        <v>43</v>
      </c>
      <c r="E59" s="24">
        <v>47</v>
      </c>
      <c r="F59" s="24">
        <v>44</v>
      </c>
      <c r="G59" s="24">
        <v>45</v>
      </c>
      <c r="H59" s="24">
        <v>29</v>
      </c>
      <c r="I59" s="24">
        <v>22</v>
      </c>
      <c r="J59" s="24">
        <v>281</v>
      </c>
      <c r="K59" s="24">
        <v>64</v>
      </c>
      <c r="L59" s="24">
        <v>37</v>
      </c>
      <c r="M59" s="24">
        <v>56</v>
      </c>
      <c r="N59" s="24">
        <v>59</v>
      </c>
      <c r="O59" s="24">
        <v>38</v>
      </c>
      <c r="P59" s="24">
        <v>21</v>
      </c>
      <c r="Q59" s="24">
        <v>12</v>
      </c>
      <c r="R59" s="24">
        <v>291</v>
      </c>
      <c r="S59" s="24">
        <v>118</v>
      </c>
      <c r="T59" s="24">
        <v>82</v>
      </c>
      <c r="U59" s="24">
        <v>100</v>
      </c>
      <c r="V59" s="24">
        <v>106</v>
      </c>
      <c r="W59" s="24">
        <v>81</v>
      </c>
      <c r="X59" s="24">
        <v>51</v>
      </c>
      <c r="Y59" s="24">
        <v>33</v>
      </c>
      <c r="Z59" s="24">
        <v>574</v>
      </c>
      <c r="AA59" s="24">
        <v>83</v>
      </c>
      <c r="AB59" s="24">
        <v>52</v>
      </c>
      <c r="AC59" s="24">
        <v>52</v>
      </c>
      <c r="AD59" s="24">
        <v>52</v>
      </c>
      <c r="AE59" s="24">
        <v>35</v>
      </c>
      <c r="AF59" s="24">
        <v>35</v>
      </c>
      <c r="AG59" s="24">
        <v>34</v>
      </c>
      <c r="AH59" s="24">
        <v>345</v>
      </c>
      <c r="AI59" s="24">
        <v>63</v>
      </c>
      <c r="AJ59" s="24">
        <v>64</v>
      </c>
      <c r="AK59" s="24">
        <v>85</v>
      </c>
      <c r="AL59" s="24">
        <v>105</v>
      </c>
      <c r="AM59" s="24">
        <v>110</v>
      </c>
      <c r="AN59" s="24">
        <v>47</v>
      </c>
      <c r="AO59" s="24">
        <v>41</v>
      </c>
      <c r="AP59" s="24">
        <v>517</v>
      </c>
      <c r="AQ59" s="24">
        <v>148</v>
      </c>
      <c r="AR59" s="24">
        <v>114</v>
      </c>
      <c r="AS59" s="24">
        <v>144</v>
      </c>
      <c r="AT59" s="24">
        <v>154</v>
      </c>
      <c r="AU59" s="24">
        <v>145</v>
      </c>
      <c r="AV59" s="24">
        <v>81</v>
      </c>
      <c r="AW59" s="24">
        <v>79</v>
      </c>
      <c r="AX59" s="24">
        <v>856</v>
      </c>
      <c r="AY59" s="24">
        <v>137</v>
      </c>
      <c r="AZ59" s="24">
        <v>96</v>
      </c>
      <c r="BA59" s="24">
        <v>101</v>
      </c>
      <c r="BB59" s="24">
        <v>94</v>
      </c>
      <c r="BC59" s="24">
        <v>79</v>
      </c>
      <c r="BD59" s="24">
        <v>64</v>
      </c>
      <c r="BE59" s="24">
        <v>52</v>
      </c>
      <c r="BF59" s="24">
        <v>621</v>
      </c>
      <c r="BG59" s="24">
        <v>127</v>
      </c>
      <c r="BH59" s="24">
        <v>99</v>
      </c>
      <c r="BI59" s="24">
        <v>140</v>
      </c>
      <c r="BJ59" s="24">
        <v>163</v>
      </c>
      <c r="BK59" s="24">
        <v>147</v>
      </c>
      <c r="BL59" s="24">
        <v>71</v>
      </c>
      <c r="BM59" s="24">
        <v>57</v>
      </c>
      <c r="BN59" s="24">
        <v>806</v>
      </c>
      <c r="BO59" s="24">
        <v>262</v>
      </c>
      <c r="BP59" s="24">
        <v>197</v>
      </c>
      <c r="BQ59" s="24">
        <v>241</v>
      </c>
      <c r="BR59" s="24">
        <v>259</v>
      </c>
      <c r="BS59" s="24">
        <v>224</v>
      </c>
      <c r="BT59" s="24">
        <v>130</v>
      </c>
      <c r="BU59" s="24">
        <v>111</v>
      </c>
      <c r="BV59" s="24">
        <v>1429</v>
      </c>
      <c r="BX59" s="23" t="s">
        <v>79</v>
      </c>
      <c r="BY59" s="38">
        <v>195081</v>
      </c>
      <c r="BZ59" s="39">
        <f t="shared" si="0"/>
        <v>2.9423675293852298</v>
      </c>
      <c r="CA59" s="39">
        <f t="shared" si="1"/>
        <v>4.3879209149020149</v>
      </c>
      <c r="CB59" s="39">
        <f t="shared" si="2"/>
        <v>7.3251623684520792</v>
      </c>
      <c r="CC59"/>
      <c r="CD59"/>
    </row>
    <row r="60" spans="1:82" ht="13" x14ac:dyDescent="0.3">
      <c r="A60" s="26">
        <v>51</v>
      </c>
      <c r="B60" s="23" t="s">
        <v>80</v>
      </c>
      <c r="C60" s="24">
        <v>34</v>
      </c>
      <c r="D60" s="24">
        <v>11</v>
      </c>
      <c r="E60" s="24">
        <v>30</v>
      </c>
      <c r="F60" s="24">
        <v>32</v>
      </c>
      <c r="G60" s="24">
        <v>35</v>
      </c>
      <c r="H60" s="24">
        <v>12</v>
      </c>
      <c r="I60" s="24">
        <v>12</v>
      </c>
      <c r="J60" s="24">
        <v>172</v>
      </c>
      <c r="K60" s="24">
        <v>31</v>
      </c>
      <c r="L60" s="24">
        <v>17</v>
      </c>
      <c r="M60" s="24">
        <v>44</v>
      </c>
      <c r="N60" s="24">
        <v>39</v>
      </c>
      <c r="O60" s="24">
        <v>21</v>
      </c>
      <c r="P60" s="24">
        <v>14</v>
      </c>
      <c r="Q60" s="24">
        <v>9</v>
      </c>
      <c r="R60" s="24">
        <v>173</v>
      </c>
      <c r="S60" s="24">
        <v>64</v>
      </c>
      <c r="T60" s="24">
        <v>33</v>
      </c>
      <c r="U60" s="24">
        <v>75</v>
      </c>
      <c r="V60" s="24">
        <v>71</v>
      </c>
      <c r="W60" s="24">
        <v>55</v>
      </c>
      <c r="X60" s="24">
        <v>27</v>
      </c>
      <c r="Y60" s="24">
        <v>19</v>
      </c>
      <c r="Z60" s="24">
        <v>345</v>
      </c>
      <c r="AA60" s="24">
        <v>22</v>
      </c>
      <c r="AB60" s="24">
        <v>17</v>
      </c>
      <c r="AC60" s="24">
        <v>28</v>
      </c>
      <c r="AD60" s="24">
        <v>44</v>
      </c>
      <c r="AE60" s="24">
        <v>47</v>
      </c>
      <c r="AF60" s="24">
        <v>30</v>
      </c>
      <c r="AG60" s="24">
        <v>21</v>
      </c>
      <c r="AH60" s="24">
        <v>212</v>
      </c>
      <c r="AI60" s="24">
        <v>11</v>
      </c>
      <c r="AJ60" s="24">
        <v>14</v>
      </c>
      <c r="AK60" s="24">
        <v>64</v>
      </c>
      <c r="AL60" s="24">
        <v>75</v>
      </c>
      <c r="AM60" s="24">
        <v>58</v>
      </c>
      <c r="AN60" s="24">
        <v>36</v>
      </c>
      <c r="AO60" s="24">
        <v>36</v>
      </c>
      <c r="AP60" s="24">
        <v>296</v>
      </c>
      <c r="AQ60" s="24">
        <v>32</v>
      </c>
      <c r="AR60" s="24">
        <v>32</v>
      </c>
      <c r="AS60" s="24">
        <v>89</v>
      </c>
      <c r="AT60" s="24">
        <v>120</v>
      </c>
      <c r="AU60" s="24">
        <v>101</v>
      </c>
      <c r="AV60" s="24">
        <v>70</v>
      </c>
      <c r="AW60" s="24">
        <v>61</v>
      </c>
      <c r="AX60" s="24">
        <v>507</v>
      </c>
      <c r="AY60" s="24">
        <v>58</v>
      </c>
      <c r="AZ60" s="24">
        <v>33</v>
      </c>
      <c r="BA60" s="24">
        <v>57</v>
      </c>
      <c r="BB60" s="24">
        <v>71</v>
      </c>
      <c r="BC60" s="24">
        <v>79</v>
      </c>
      <c r="BD60" s="24">
        <v>46</v>
      </c>
      <c r="BE60" s="24">
        <v>34</v>
      </c>
      <c r="BF60" s="24">
        <v>382</v>
      </c>
      <c r="BG60" s="24">
        <v>41</v>
      </c>
      <c r="BH60" s="24">
        <v>32</v>
      </c>
      <c r="BI60" s="24">
        <v>106</v>
      </c>
      <c r="BJ60" s="24">
        <v>115</v>
      </c>
      <c r="BK60" s="24">
        <v>76</v>
      </c>
      <c r="BL60" s="24">
        <v>51</v>
      </c>
      <c r="BM60" s="24">
        <v>43</v>
      </c>
      <c r="BN60" s="24">
        <v>474</v>
      </c>
      <c r="BO60" s="24">
        <v>97</v>
      </c>
      <c r="BP60" s="24">
        <v>66</v>
      </c>
      <c r="BQ60" s="24">
        <v>166</v>
      </c>
      <c r="BR60" s="24">
        <v>189</v>
      </c>
      <c r="BS60" s="24">
        <v>158</v>
      </c>
      <c r="BT60" s="24">
        <v>96</v>
      </c>
      <c r="BU60" s="24">
        <v>78</v>
      </c>
      <c r="BV60" s="24">
        <v>850</v>
      </c>
      <c r="BX60" s="23" t="s">
        <v>80</v>
      </c>
      <c r="BY60" s="38">
        <v>123119</v>
      </c>
      <c r="BZ60" s="39">
        <f t="shared" si="0"/>
        <v>2.8021670091537456</v>
      </c>
      <c r="CA60" s="39">
        <f t="shared" si="1"/>
        <v>4.117967169973765</v>
      </c>
      <c r="CB60" s="39">
        <f t="shared" si="2"/>
        <v>6.9038897326976345</v>
      </c>
      <c r="CC60"/>
      <c r="CD60"/>
    </row>
    <row r="61" spans="1:82" ht="13" x14ac:dyDescent="0.3">
      <c r="A61" s="26">
        <v>52</v>
      </c>
      <c r="B61" s="23" t="s">
        <v>81</v>
      </c>
      <c r="C61" s="24">
        <v>0</v>
      </c>
      <c r="D61" s="24">
        <v>0</v>
      </c>
      <c r="E61" s="24">
        <v>12</v>
      </c>
      <c r="F61" s="24">
        <v>16</v>
      </c>
      <c r="G61" s="24">
        <v>10</v>
      </c>
      <c r="H61" s="24">
        <v>0</v>
      </c>
      <c r="I61" s="24">
        <v>6</v>
      </c>
      <c r="J61" s="24">
        <v>50</v>
      </c>
      <c r="K61" s="24">
        <v>5</v>
      </c>
      <c r="L61" s="24">
        <v>13</v>
      </c>
      <c r="M61" s="24">
        <v>17</v>
      </c>
      <c r="N61" s="24">
        <v>17</v>
      </c>
      <c r="O61" s="24">
        <v>16</v>
      </c>
      <c r="P61" s="24">
        <v>5</v>
      </c>
      <c r="Q61" s="24">
        <v>5</v>
      </c>
      <c r="R61" s="24">
        <v>79</v>
      </c>
      <c r="S61" s="24">
        <v>6</v>
      </c>
      <c r="T61" s="24">
        <v>17</v>
      </c>
      <c r="U61" s="24">
        <v>27</v>
      </c>
      <c r="V61" s="24">
        <v>30</v>
      </c>
      <c r="W61" s="24">
        <v>28</v>
      </c>
      <c r="X61" s="24">
        <v>10</v>
      </c>
      <c r="Y61" s="24">
        <v>8</v>
      </c>
      <c r="Z61" s="24">
        <v>131</v>
      </c>
      <c r="AA61" s="24">
        <v>5</v>
      </c>
      <c r="AB61" s="24">
        <v>0</v>
      </c>
      <c r="AC61" s="24">
        <v>15</v>
      </c>
      <c r="AD61" s="24">
        <v>10</v>
      </c>
      <c r="AE61" s="24">
        <v>15</v>
      </c>
      <c r="AF61" s="24">
        <v>11</v>
      </c>
      <c r="AG61" s="24">
        <v>8</v>
      </c>
      <c r="AH61" s="24">
        <v>57</v>
      </c>
      <c r="AI61" s="24">
        <v>8</v>
      </c>
      <c r="AJ61" s="24">
        <v>12</v>
      </c>
      <c r="AK61" s="24">
        <v>29</v>
      </c>
      <c r="AL61" s="24">
        <v>42</v>
      </c>
      <c r="AM61" s="24">
        <v>19</v>
      </c>
      <c r="AN61" s="24">
        <v>16</v>
      </c>
      <c r="AO61" s="24">
        <v>12</v>
      </c>
      <c r="AP61" s="24">
        <v>141</v>
      </c>
      <c r="AQ61" s="24">
        <v>12</v>
      </c>
      <c r="AR61" s="24">
        <v>17</v>
      </c>
      <c r="AS61" s="24">
        <v>43</v>
      </c>
      <c r="AT61" s="24">
        <v>53</v>
      </c>
      <c r="AU61" s="24">
        <v>30</v>
      </c>
      <c r="AV61" s="24">
        <v>28</v>
      </c>
      <c r="AW61" s="24">
        <v>19</v>
      </c>
      <c r="AX61" s="24">
        <v>199</v>
      </c>
      <c r="AY61" s="24">
        <v>5</v>
      </c>
      <c r="AZ61" s="24">
        <v>8</v>
      </c>
      <c r="BA61" s="24">
        <v>25</v>
      </c>
      <c r="BB61" s="24">
        <v>22</v>
      </c>
      <c r="BC61" s="24">
        <v>22</v>
      </c>
      <c r="BD61" s="24">
        <v>16</v>
      </c>
      <c r="BE61" s="24">
        <v>11</v>
      </c>
      <c r="BF61" s="24">
        <v>113</v>
      </c>
      <c r="BG61" s="24">
        <v>16</v>
      </c>
      <c r="BH61" s="24">
        <v>25</v>
      </c>
      <c r="BI61" s="24">
        <v>48</v>
      </c>
      <c r="BJ61" s="24">
        <v>60</v>
      </c>
      <c r="BK61" s="24">
        <v>37</v>
      </c>
      <c r="BL61" s="24">
        <v>23</v>
      </c>
      <c r="BM61" s="24">
        <v>12</v>
      </c>
      <c r="BN61" s="24">
        <v>216</v>
      </c>
      <c r="BO61" s="24">
        <v>21</v>
      </c>
      <c r="BP61" s="24">
        <v>30</v>
      </c>
      <c r="BQ61" s="24">
        <v>68</v>
      </c>
      <c r="BR61" s="24">
        <v>82</v>
      </c>
      <c r="BS61" s="24">
        <v>65</v>
      </c>
      <c r="BT61" s="24">
        <v>39</v>
      </c>
      <c r="BU61" s="24">
        <v>28</v>
      </c>
      <c r="BV61" s="24">
        <v>334</v>
      </c>
      <c r="BX61" s="23" t="s">
        <v>81</v>
      </c>
      <c r="BY61" s="38">
        <v>38526</v>
      </c>
      <c r="BZ61" s="39">
        <f t="shared" si="0"/>
        <v>3.4003010953641697</v>
      </c>
      <c r="CA61" s="39">
        <f t="shared" si="1"/>
        <v>5.1653428853241969</v>
      </c>
      <c r="CB61" s="39">
        <f t="shared" si="2"/>
        <v>8.6694699683330736</v>
      </c>
      <c r="CC61"/>
      <c r="CD61"/>
    </row>
    <row r="62" spans="1:82" ht="20" x14ac:dyDescent="0.3">
      <c r="A62" s="26">
        <v>53</v>
      </c>
      <c r="B62" s="23" t="s">
        <v>82</v>
      </c>
      <c r="C62" s="24">
        <v>37</v>
      </c>
      <c r="D62" s="24">
        <v>41</v>
      </c>
      <c r="E62" s="24">
        <v>45</v>
      </c>
      <c r="F62" s="24">
        <v>56</v>
      </c>
      <c r="G62" s="24">
        <v>48</v>
      </c>
      <c r="H62" s="24">
        <v>43</v>
      </c>
      <c r="I62" s="24">
        <v>23</v>
      </c>
      <c r="J62" s="24">
        <v>289</v>
      </c>
      <c r="K62" s="24">
        <v>51</v>
      </c>
      <c r="L62" s="24">
        <v>46</v>
      </c>
      <c r="M62" s="24">
        <v>49</v>
      </c>
      <c r="N62" s="24">
        <v>69</v>
      </c>
      <c r="O62" s="24">
        <v>53</v>
      </c>
      <c r="P62" s="24">
        <v>32</v>
      </c>
      <c r="Q62" s="24">
        <v>19</v>
      </c>
      <c r="R62" s="24">
        <v>318</v>
      </c>
      <c r="S62" s="24">
        <v>90</v>
      </c>
      <c r="T62" s="24">
        <v>85</v>
      </c>
      <c r="U62" s="24">
        <v>93</v>
      </c>
      <c r="V62" s="24">
        <v>123</v>
      </c>
      <c r="W62" s="24">
        <v>97</v>
      </c>
      <c r="X62" s="24">
        <v>81</v>
      </c>
      <c r="Y62" s="24">
        <v>37</v>
      </c>
      <c r="Z62" s="24">
        <v>610</v>
      </c>
      <c r="AA62" s="24">
        <v>75</v>
      </c>
      <c r="AB62" s="24">
        <v>99</v>
      </c>
      <c r="AC62" s="24">
        <v>25</v>
      </c>
      <c r="AD62" s="24">
        <v>26</v>
      </c>
      <c r="AE62" s="24">
        <v>43</v>
      </c>
      <c r="AF62" s="24">
        <v>37</v>
      </c>
      <c r="AG62" s="24">
        <v>50</v>
      </c>
      <c r="AH62" s="24">
        <v>364</v>
      </c>
      <c r="AI62" s="24">
        <v>67</v>
      </c>
      <c r="AJ62" s="24">
        <v>70</v>
      </c>
      <c r="AK62" s="24">
        <v>78</v>
      </c>
      <c r="AL62" s="24">
        <v>143</v>
      </c>
      <c r="AM62" s="24">
        <v>112</v>
      </c>
      <c r="AN62" s="24">
        <v>79</v>
      </c>
      <c r="AO62" s="24">
        <v>77</v>
      </c>
      <c r="AP62" s="24">
        <v>630</v>
      </c>
      <c r="AQ62" s="24">
        <v>145</v>
      </c>
      <c r="AR62" s="24">
        <v>174</v>
      </c>
      <c r="AS62" s="24">
        <v>106</v>
      </c>
      <c r="AT62" s="24">
        <v>172</v>
      </c>
      <c r="AU62" s="24">
        <v>151</v>
      </c>
      <c r="AV62" s="24">
        <v>116</v>
      </c>
      <c r="AW62" s="24">
        <v>128</v>
      </c>
      <c r="AX62" s="24">
        <v>996</v>
      </c>
      <c r="AY62" s="24">
        <v>118</v>
      </c>
      <c r="AZ62" s="24">
        <v>141</v>
      </c>
      <c r="BA62" s="24">
        <v>68</v>
      </c>
      <c r="BB62" s="24">
        <v>85</v>
      </c>
      <c r="BC62" s="24">
        <v>88</v>
      </c>
      <c r="BD62" s="24">
        <v>83</v>
      </c>
      <c r="BE62" s="24">
        <v>71</v>
      </c>
      <c r="BF62" s="24">
        <v>657</v>
      </c>
      <c r="BG62" s="24">
        <v>123</v>
      </c>
      <c r="BH62" s="24">
        <v>118</v>
      </c>
      <c r="BI62" s="24">
        <v>125</v>
      </c>
      <c r="BJ62" s="24">
        <v>212</v>
      </c>
      <c r="BK62" s="24">
        <v>165</v>
      </c>
      <c r="BL62" s="24">
        <v>112</v>
      </c>
      <c r="BM62" s="24">
        <v>94</v>
      </c>
      <c r="BN62" s="24">
        <v>944</v>
      </c>
      <c r="BO62" s="24">
        <v>237</v>
      </c>
      <c r="BP62" s="24">
        <v>259</v>
      </c>
      <c r="BQ62" s="24">
        <v>197</v>
      </c>
      <c r="BR62" s="24">
        <v>294</v>
      </c>
      <c r="BS62" s="24">
        <v>252</v>
      </c>
      <c r="BT62" s="24">
        <v>197</v>
      </c>
      <c r="BU62" s="24">
        <v>166</v>
      </c>
      <c r="BV62" s="24">
        <v>1603</v>
      </c>
      <c r="BX62" s="23" t="s">
        <v>82</v>
      </c>
      <c r="BY62" s="38">
        <v>169733</v>
      </c>
      <c r="BZ62" s="39">
        <f t="shared" si="0"/>
        <v>3.5938797994497236</v>
      </c>
      <c r="CA62" s="39">
        <f t="shared" si="1"/>
        <v>5.8680398036916799</v>
      </c>
      <c r="CB62" s="39">
        <f t="shared" si="2"/>
        <v>9.4442447844555861</v>
      </c>
      <c r="CC62"/>
      <c r="CD62"/>
    </row>
    <row r="63" spans="1:82" ht="13" x14ac:dyDescent="0.3">
      <c r="A63" s="26">
        <v>54</v>
      </c>
      <c r="B63" s="23" t="s">
        <v>83</v>
      </c>
      <c r="C63" s="24">
        <v>8</v>
      </c>
      <c r="D63" s="24">
        <v>5</v>
      </c>
      <c r="E63" s="24">
        <v>10</v>
      </c>
      <c r="F63" s="24">
        <v>10</v>
      </c>
      <c r="G63" s="24">
        <v>7</v>
      </c>
      <c r="H63" s="24">
        <v>5</v>
      </c>
      <c r="I63" s="24">
        <v>7</v>
      </c>
      <c r="J63" s="24">
        <v>47</v>
      </c>
      <c r="K63" s="24">
        <v>0</v>
      </c>
      <c r="L63" s="24">
        <v>7</v>
      </c>
      <c r="M63" s="24">
        <v>8</v>
      </c>
      <c r="N63" s="24">
        <v>17</v>
      </c>
      <c r="O63" s="24">
        <v>5</v>
      </c>
      <c r="P63" s="24">
        <v>6</v>
      </c>
      <c r="Q63" s="24">
        <v>0</v>
      </c>
      <c r="R63" s="24">
        <v>47</v>
      </c>
      <c r="S63" s="24">
        <v>13</v>
      </c>
      <c r="T63" s="24">
        <v>10</v>
      </c>
      <c r="U63" s="24">
        <v>17</v>
      </c>
      <c r="V63" s="24">
        <v>25</v>
      </c>
      <c r="W63" s="24">
        <v>8</v>
      </c>
      <c r="X63" s="24">
        <v>13</v>
      </c>
      <c r="Y63" s="24">
        <v>10</v>
      </c>
      <c r="Z63" s="24">
        <v>95</v>
      </c>
      <c r="AA63" s="24">
        <v>5</v>
      </c>
      <c r="AB63" s="24">
        <v>8</v>
      </c>
      <c r="AC63" s="24">
        <v>29</v>
      </c>
      <c r="AD63" s="24">
        <v>71</v>
      </c>
      <c r="AE63" s="24">
        <v>42</v>
      </c>
      <c r="AF63" s="24">
        <v>26</v>
      </c>
      <c r="AG63" s="24">
        <v>17</v>
      </c>
      <c r="AH63" s="24">
        <v>187</v>
      </c>
      <c r="AI63" s="24">
        <v>0</v>
      </c>
      <c r="AJ63" s="24">
        <v>0</v>
      </c>
      <c r="AK63" s="24">
        <v>14</v>
      </c>
      <c r="AL63" s="24">
        <v>25</v>
      </c>
      <c r="AM63" s="24">
        <v>30</v>
      </c>
      <c r="AN63" s="24">
        <v>11</v>
      </c>
      <c r="AO63" s="24">
        <v>19</v>
      </c>
      <c r="AP63" s="24">
        <v>104</v>
      </c>
      <c r="AQ63" s="24">
        <v>0</v>
      </c>
      <c r="AR63" s="24">
        <v>12</v>
      </c>
      <c r="AS63" s="24">
        <v>46</v>
      </c>
      <c r="AT63" s="24">
        <v>95</v>
      </c>
      <c r="AU63" s="24">
        <v>70</v>
      </c>
      <c r="AV63" s="24">
        <v>35</v>
      </c>
      <c r="AW63" s="24">
        <v>38</v>
      </c>
      <c r="AX63" s="24">
        <v>293</v>
      </c>
      <c r="AY63" s="24">
        <v>10</v>
      </c>
      <c r="AZ63" s="24">
        <v>11</v>
      </c>
      <c r="BA63" s="24">
        <v>35</v>
      </c>
      <c r="BB63" s="24">
        <v>80</v>
      </c>
      <c r="BC63" s="24">
        <v>46</v>
      </c>
      <c r="BD63" s="24">
        <v>27</v>
      </c>
      <c r="BE63" s="24">
        <v>23</v>
      </c>
      <c r="BF63" s="24">
        <v>238</v>
      </c>
      <c r="BG63" s="24">
        <v>5</v>
      </c>
      <c r="BH63" s="24">
        <v>12</v>
      </c>
      <c r="BI63" s="24">
        <v>27</v>
      </c>
      <c r="BJ63" s="24">
        <v>38</v>
      </c>
      <c r="BK63" s="24">
        <v>33</v>
      </c>
      <c r="BL63" s="24">
        <v>19</v>
      </c>
      <c r="BM63" s="24">
        <v>22</v>
      </c>
      <c r="BN63" s="24">
        <v>151</v>
      </c>
      <c r="BO63" s="24">
        <v>14</v>
      </c>
      <c r="BP63" s="24">
        <v>22</v>
      </c>
      <c r="BQ63" s="24">
        <v>60</v>
      </c>
      <c r="BR63" s="24">
        <v>122</v>
      </c>
      <c r="BS63" s="24">
        <v>78</v>
      </c>
      <c r="BT63" s="24">
        <v>48</v>
      </c>
      <c r="BU63" s="24">
        <v>46</v>
      </c>
      <c r="BV63" s="24">
        <v>386</v>
      </c>
      <c r="BX63" s="23" t="s">
        <v>83</v>
      </c>
      <c r="BY63" s="38">
        <v>20324</v>
      </c>
      <c r="BZ63" s="39">
        <f t="shared" si="0"/>
        <v>4.674276717181657</v>
      </c>
      <c r="CA63" s="39">
        <f t="shared" si="1"/>
        <v>14.416453454044481</v>
      </c>
      <c r="CB63" s="39">
        <f t="shared" si="2"/>
        <v>18.992324345601261</v>
      </c>
      <c r="CC63"/>
      <c r="CD63"/>
    </row>
    <row r="64" spans="1:82" ht="13" x14ac:dyDescent="0.3">
      <c r="A64" s="26">
        <v>55</v>
      </c>
      <c r="B64" s="23" t="s">
        <v>84</v>
      </c>
      <c r="C64" s="24">
        <v>0</v>
      </c>
      <c r="D64" s="24">
        <v>5</v>
      </c>
      <c r="E64" s="24">
        <v>7</v>
      </c>
      <c r="F64" s="24">
        <v>5</v>
      </c>
      <c r="G64" s="24">
        <v>6</v>
      </c>
      <c r="H64" s="24">
        <v>7</v>
      </c>
      <c r="I64" s="24">
        <v>5</v>
      </c>
      <c r="J64" s="24">
        <v>27</v>
      </c>
      <c r="K64" s="24">
        <v>5</v>
      </c>
      <c r="L64" s="24">
        <v>7</v>
      </c>
      <c r="M64" s="24">
        <v>0</v>
      </c>
      <c r="N64" s="24">
        <v>0</v>
      </c>
      <c r="O64" s="24">
        <v>0</v>
      </c>
      <c r="P64" s="24">
        <v>0</v>
      </c>
      <c r="Q64" s="24">
        <v>0</v>
      </c>
      <c r="R64" s="24">
        <v>15</v>
      </c>
      <c r="S64" s="24">
        <v>0</v>
      </c>
      <c r="T64" s="24">
        <v>7</v>
      </c>
      <c r="U64" s="24">
        <v>6</v>
      </c>
      <c r="V64" s="24">
        <v>10</v>
      </c>
      <c r="W64" s="24">
        <v>7</v>
      </c>
      <c r="X64" s="24">
        <v>6</v>
      </c>
      <c r="Y64" s="24">
        <v>5</v>
      </c>
      <c r="Z64" s="24">
        <v>42</v>
      </c>
      <c r="AA64" s="24">
        <v>10</v>
      </c>
      <c r="AB64" s="24">
        <v>6</v>
      </c>
      <c r="AC64" s="24">
        <v>5</v>
      </c>
      <c r="AD64" s="24">
        <v>0</v>
      </c>
      <c r="AE64" s="24">
        <v>5</v>
      </c>
      <c r="AF64" s="24">
        <v>5</v>
      </c>
      <c r="AG64" s="24">
        <v>5</v>
      </c>
      <c r="AH64" s="24">
        <v>30</v>
      </c>
      <c r="AI64" s="24">
        <v>5</v>
      </c>
      <c r="AJ64" s="24">
        <v>6</v>
      </c>
      <c r="AK64" s="24">
        <v>10</v>
      </c>
      <c r="AL64" s="24">
        <v>19</v>
      </c>
      <c r="AM64" s="24">
        <v>13</v>
      </c>
      <c r="AN64" s="24">
        <v>0</v>
      </c>
      <c r="AO64" s="24">
        <v>5</v>
      </c>
      <c r="AP64" s="24">
        <v>63</v>
      </c>
      <c r="AQ64" s="24">
        <v>12</v>
      </c>
      <c r="AR64" s="24">
        <v>18</v>
      </c>
      <c r="AS64" s="24">
        <v>12</v>
      </c>
      <c r="AT64" s="24">
        <v>19</v>
      </c>
      <c r="AU64" s="24">
        <v>20</v>
      </c>
      <c r="AV64" s="24">
        <v>5</v>
      </c>
      <c r="AW64" s="24">
        <v>5</v>
      </c>
      <c r="AX64" s="24">
        <v>93</v>
      </c>
      <c r="AY64" s="24">
        <v>9</v>
      </c>
      <c r="AZ64" s="24">
        <v>8</v>
      </c>
      <c r="BA64" s="24">
        <v>9</v>
      </c>
      <c r="BB64" s="24">
        <v>7</v>
      </c>
      <c r="BC64" s="24">
        <v>10</v>
      </c>
      <c r="BD64" s="24">
        <v>7</v>
      </c>
      <c r="BE64" s="24">
        <v>6</v>
      </c>
      <c r="BF64" s="24">
        <v>58</v>
      </c>
      <c r="BG64" s="24">
        <v>5</v>
      </c>
      <c r="BH64" s="24">
        <v>14</v>
      </c>
      <c r="BI64" s="24">
        <v>11</v>
      </c>
      <c r="BJ64" s="24">
        <v>23</v>
      </c>
      <c r="BK64" s="24">
        <v>17</v>
      </c>
      <c r="BL64" s="24">
        <v>0</v>
      </c>
      <c r="BM64" s="24">
        <v>5</v>
      </c>
      <c r="BN64" s="24">
        <v>79</v>
      </c>
      <c r="BO64" s="24">
        <v>10</v>
      </c>
      <c r="BP64" s="24">
        <v>25</v>
      </c>
      <c r="BQ64" s="24">
        <v>19</v>
      </c>
      <c r="BR64" s="24">
        <v>27</v>
      </c>
      <c r="BS64" s="24">
        <v>27</v>
      </c>
      <c r="BT64" s="24">
        <v>12</v>
      </c>
      <c r="BU64" s="24">
        <v>14</v>
      </c>
      <c r="BV64" s="24">
        <v>135</v>
      </c>
      <c r="BX64" s="23" t="s">
        <v>84</v>
      </c>
      <c r="BY64" s="38">
        <v>17478</v>
      </c>
      <c r="BZ64" s="39">
        <f t="shared" si="0"/>
        <v>2.4030209406110541</v>
      </c>
      <c r="CA64" s="39">
        <f t="shared" si="1"/>
        <v>5.3209749399244766</v>
      </c>
      <c r="CB64" s="39">
        <f t="shared" si="2"/>
        <v>7.7239958805355311</v>
      </c>
      <c r="CC64"/>
      <c r="CD64"/>
    </row>
    <row r="65" spans="1:82" ht="13" x14ac:dyDescent="0.3">
      <c r="A65" s="26">
        <v>56</v>
      </c>
      <c r="B65" s="23" t="s">
        <v>85</v>
      </c>
      <c r="C65" s="24">
        <v>0</v>
      </c>
      <c r="D65" s="24">
        <v>0</v>
      </c>
      <c r="E65" s="24">
        <v>0</v>
      </c>
      <c r="F65" s="24">
        <v>5</v>
      </c>
      <c r="G65" s="24">
        <v>0</v>
      </c>
      <c r="H65" s="24">
        <v>5</v>
      </c>
      <c r="I65" s="24">
        <v>6</v>
      </c>
      <c r="J65" s="24">
        <v>16</v>
      </c>
      <c r="K65" s="24">
        <v>0</v>
      </c>
      <c r="L65" s="24">
        <v>5</v>
      </c>
      <c r="M65" s="24">
        <v>0</v>
      </c>
      <c r="N65" s="24">
        <v>0</v>
      </c>
      <c r="O65" s="24">
        <v>5</v>
      </c>
      <c r="P65" s="24">
        <v>0</v>
      </c>
      <c r="Q65" s="24">
        <v>6</v>
      </c>
      <c r="R65" s="24">
        <v>19</v>
      </c>
      <c r="S65" s="24">
        <v>5</v>
      </c>
      <c r="T65" s="24">
        <v>6</v>
      </c>
      <c r="U65" s="24">
        <v>0</v>
      </c>
      <c r="V65" s="24">
        <v>7</v>
      </c>
      <c r="W65" s="24">
        <v>5</v>
      </c>
      <c r="X65" s="24">
        <v>5</v>
      </c>
      <c r="Y65" s="24">
        <v>11</v>
      </c>
      <c r="Z65" s="24">
        <v>37</v>
      </c>
      <c r="AA65" s="24">
        <v>5</v>
      </c>
      <c r="AB65" s="24">
        <v>5</v>
      </c>
      <c r="AC65" s="24">
        <v>0</v>
      </c>
      <c r="AD65" s="24">
        <v>0</v>
      </c>
      <c r="AE65" s="24">
        <v>0</v>
      </c>
      <c r="AF65" s="24">
        <v>5</v>
      </c>
      <c r="AG65" s="24">
        <v>5</v>
      </c>
      <c r="AH65" s="24">
        <v>16</v>
      </c>
      <c r="AI65" s="24">
        <v>0</v>
      </c>
      <c r="AJ65" s="24">
        <v>5</v>
      </c>
      <c r="AK65" s="24">
        <v>10</v>
      </c>
      <c r="AL65" s="24">
        <v>11</v>
      </c>
      <c r="AM65" s="24">
        <v>13</v>
      </c>
      <c r="AN65" s="24">
        <v>5</v>
      </c>
      <c r="AO65" s="24">
        <v>8</v>
      </c>
      <c r="AP65" s="24">
        <v>50</v>
      </c>
      <c r="AQ65" s="24">
        <v>5</v>
      </c>
      <c r="AR65" s="24">
        <v>13</v>
      </c>
      <c r="AS65" s="24">
        <v>8</v>
      </c>
      <c r="AT65" s="24">
        <v>12</v>
      </c>
      <c r="AU65" s="24">
        <v>13</v>
      </c>
      <c r="AV65" s="24">
        <v>6</v>
      </c>
      <c r="AW65" s="24">
        <v>9</v>
      </c>
      <c r="AX65" s="24">
        <v>64</v>
      </c>
      <c r="AY65" s="24">
        <v>5</v>
      </c>
      <c r="AZ65" s="24">
        <v>5</v>
      </c>
      <c r="BA65" s="24">
        <v>0</v>
      </c>
      <c r="BB65" s="24">
        <v>5</v>
      </c>
      <c r="BC65" s="24">
        <v>0</v>
      </c>
      <c r="BD65" s="24">
        <v>5</v>
      </c>
      <c r="BE65" s="24">
        <v>9</v>
      </c>
      <c r="BF65" s="24">
        <v>29</v>
      </c>
      <c r="BG65" s="24">
        <v>0</v>
      </c>
      <c r="BH65" s="24">
        <v>9</v>
      </c>
      <c r="BI65" s="24">
        <v>18</v>
      </c>
      <c r="BJ65" s="24">
        <v>16</v>
      </c>
      <c r="BK65" s="24">
        <v>10</v>
      </c>
      <c r="BL65" s="24">
        <v>7</v>
      </c>
      <c r="BM65" s="24">
        <v>13</v>
      </c>
      <c r="BN65" s="24">
        <v>72</v>
      </c>
      <c r="BO65" s="24">
        <v>5</v>
      </c>
      <c r="BP65" s="24">
        <v>12</v>
      </c>
      <c r="BQ65" s="24">
        <v>19</v>
      </c>
      <c r="BR65" s="24">
        <v>17</v>
      </c>
      <c r="BS65" s="24">
        <v>13</v>
      </c>
      <c r="BT65" s="24">
        <v>13</v>
      </c>
      <c r="BU65" s="24">
        <v>22</v>
      </c>
      <c r="BV65" s="24">
        <v>102</v>
      </c>
      <c r="BX65" s="23" t="s">
        <v>85</v>
      </c>
      <c r="BY65" s="38">
        <v>15353</v>
      </c>
      <c r="BZ65" s="39">
        <f t="shared" si="0"/>
        <v>2.4099524522894549</v>
      </c>
      <c r="CA65" s="39">
        <f t="shared" si="1"/>
        <v>4.1685664039601384</v>
      </c>
      <c r="CB65" s="39">
        <f t="shared" si="2"/>
        <v>6.6436527063114701</v>
      </c>
      <c r="CC65"/>
      <c r="CD65"/>
    </row>
    <row r="66" spans="1:82" ht="13" x14ac:dyDescent="0.3">
      <c r="A66" s="26">
        <v>57</v>
      </c>
      <c r="B66" s="23" t="s">
        <v>86</v>
      </c>
      <c r="C66" s="24">
        <v>12</v>
      </c>
      <c r="D66" s="24">
        <v>5</v>
      </c>
      <c r="E66" s="24">
        <v>5</v>
      </c>
      <c r="F66" s="24">
        <v>5</v>
      </c>
      <c r="G66" s="24">
        <v>7</v>
      </c>
      <c r="H66" s="24">
        <v>6</v>
      </c>
      <c r="I66" s="24">
        <v>0</v>
      </c>
      <c r="J66" s="24">
        <v>48</v>
      </c>
      <c r="K66" s="24">
        <v>5</v>
      </c>
      <c r="L66" s="24">
        <v>8</v>
      </c>
      <c r="M66" s="24">
        <v>12</v>
      </c>
      <c r="N66" s="24">
        <v>17</v>
      </c>
      <c r="O66" s="24">
        <v>6</v>
      </c>
      <c r="P66" s="24">
        <v>5</v>
      </c>
      <c r="Q66" s="24">
        <v>0</v>
      </c>
      <c r="R66" s="24">
        <v>57</v>
      </c>
      <c r="S66" s="24">
        <v>20</v>
      </c>
      <c r="T66" s="24">
        <v>16</v>
      </c>
      <c r="U66" s="24">
        <v>14</v>
      </c>
      <c r="V66" s="24">
        <v>21</v>
      </c>
      <c r="W66" s="24">
        <v>13</v>
      </c>
      <c r="X66" s="24">
        <v>14</v>
      </c>
      <c r="Y66" s="24">
        <v>8</v>
      </c>
      <c r="Z66" s="24">
        <v>103</v>
      </c>
      <c r="AA66" s="24">
        <v>5</v>
      </c>
      <c r="AB66" s="24">
        <v>0</v>
      </c>
      <c r="AC66" s="24">
        <v>0</v>
      </c>
      <c r="AD66" s="24">
        <v>0</v>
      </c>
      <c r="AE66" s="24">
        <v>0</v>
      </c>
      <c r="AF66" s="24">
        <v>0</v>
      </c>
      <c r="AG66" s="24">
        <v>5</v>
      </c>
      <c r="AH66" s="24">
        <v>19</v>
      </c>
      <c r="AI66" s="24">
        <v>8</v>
      </c>
      <c r="AJ66" s="24">
        <v>11</v>
      </c>
      <c r="AK66" s="24">
        <v>9</v>
      </c>
      <c r="AL66" s="24">
        <v>8</v>
      </c>
      <c r="AM66" s="24">
        <v>12</v>
      </c>
      <c r="AN66" s="24">
        <v>6</v>
      </c>
      <c r="AO66" s="24">
        <v>12</v>
      </c>
      <c r="AP66" s="24">
        <v>53</v>
      </c>
      <c r="AQ66" s="24">
        <v>7</v>
      </c>
      <c r="AR66" s="24">
        <v>14</v>
      </c>
      <c r="AS66" s="24">
        <v>13</v>
      </c>
      <c r="AT66" s="24">
        <v>11</v>
      </c>
      <c r="AU66" s="24">
        <v>12</v>
      </c>
      <c r="AV66" s="24">
        <v>11</v>
      </c>
      <c r="AW66" s="24">
        <v>16</v>
      </c>
      <c r="AX66" s="24">
        <v>70</v>
      </c>
      <c r="AY66" s="24">
        <v>15</v>
      </c>
      <c r="AZ66" s="24">
        <v>8</v>
      </c>
      <c r="BA66" s="24">
        <v>6</v>
      </c>
      <c r="BB66" s="24">
        <v>11</v>
      </c>
      <c r="BC66" s="24">
        <v>8</v>
      </c>
      <c r="BD66" s="24">
        <v>9</v>
      </c>
      <c r="BE66" s="24">
        <v>12</v>
      </c>
      <c r="BF66" s="24">
        <v>62</v>
      </c>
      <c r="BG66" s="24">
        <v>13</v>
      </c>
      <c r="BH66" s="24">
        <v>17</v>
      </c>
      <c r="BI66" s="24">
        <v>22</v>
      </c>
      <c r="BJ66" s="24">
        <v>21</v>
      </c>
      <c r="BK66" s="24">
        <v>13</v>
      </c>
      <c r="BL66" s="24">
        <v>13</v>
      </c>
      <c r="BM66" s="24">
        <v>10</v>
      </c>
      <c r="BN66" s="24">
        <v>113</v>
      </c>
      <c r="BO66" s="24">
        <v>26</v>
      </c>
      <c r="BP66" s="24">
        <v>28</v>
      </c>
      <c r="BQ66" s="24">
        <v>27</v>
      </c>
      <c r="BR66" s="24">
        <v>28</v>
      </c>
      <c r="BS66" s="24">
        <v>25</v>
      </c>
      <c r="BT66" s="24">
        <v>19</v>
      </c>
      <c r="BU66" s="24">
        <v>21</v>
      </c>
      <c r="BV66" s="24">
        <v>178</v>
      </c>
      <c r="BX66" s="23" t="s">
        <v>86</v>
      </c>
      <c r="BY66" s="38">
        <v>63066</v>
      </c>
      <c r="BZ66" s="39">
        <f t="shared" si="0"/>
        <v>1.6332096533789999</v>
      </c>
      <c r="CA66" s="39">
        <f t="shared" si="1"/>
        <v>1.1099483081216504</v>
      </c>
      <c r="CB66" s="39">
        <f t="shared" si="2"/>
        <v>2.8224399835093394</v>
      </c>
      <c r="CC66"/>
      <c r="CD66"/>
    </row>
    <row r="67" spans="1:82" ht="13" x14ac:dyDescent="0.3">
      <c r="A67" s="26">
        <v>58</v>
      </c>
      <c r="B67" s="23" t="s">
        <v>87</v>
      </c>
      <c r="C67" s="24">
        <v>5</v>
      </c>
      <c r="D67" s="24">
        <v>5</v>
      </c>
      <c r="E67" s="24">
        <v>11</v>
      </c>
      <c r="F67" s="24">
        <v>10</v>
      </c>
      <c r="G67" s="24">
        <v>6</v>
      </c>
      <c r="H67" s="24">
        <v>9</v>
      </c>
      <c r="I67" s="24">
        <v>5</v>
      </c>
      <c r="J67" s="24">
        <v>46</v>
      </c>
      <c r="K67" s="24">
        <v>0</v>
      </c>
      <c r="L67" s="24">
        <v>5</v>
      </c>
      <c r="M67" s="24">
        <v>9</v>
      </c>
      <c r="N67" s="24">
        <v>6</v>
      </c>
      <c r="O67" s="24">
        <v>5</v>
      </c>
      <c r="P67" s="24">
        <v>0</v>
      </c>
      <c r="Q67" s="24">
        <v>0</v>
      </c>
      <c r="R67" s="24">
        <v>29</v>
      </c>
      <c r="S67" s="24">
        <v>5</v>
      </c>
      <c r="T67" s="24">
        <v>10</v>
      </c>
      <c r="U67" s="24">
        <v>19</v>
      </c>
      <c r="V67" s="24">
        <v>18</v>
      </c>
      <c r="W67" s="24">
        <v>9</v>
      </c>
      <c r="X67" s="24">
        <v>13</v>
      </c>
      <c r="Y67" s="24">
        <v>5</v>
      </c>
      <c r="Z67" s="24">
        <v>74</v>
      </c>
      <c r="AA67" s="24">
        <v>0</v>
      </c>
      <c r="AB67" s="24">
        <v>5</v>
      </c>
      <c r="AC67" s="24">
        <v>6</v>
      </c>
      <c r="AD67" s="24">
        <v>8</v>
      </c>
      <c r="AE67" s="24">
        <v>6</v>
      </c>
      <c r="AF67" s="24">
        <v>9</v>
      </c>
      <c r="AG67" s="24">
        <v>9</v>
      </c>
      <c r="AH67" s="24">
        <v>36</v>
      </c>
      <c r="AI67" s="24">
        <v>5</v>
      </c>
      <c r="AJ67" s="24">
        <v>5</v>
      </c>
      <c r="AK67" s="24">
        <v>13</v>
      </c>
      <c r="AL67" s="24">
        <v>18</v>
      </c>
      <c r="AM67" s="24">
        <v>7</v>
      </c>
      <c r="AN67" s="24">
        <v>7</v>
      </c>
      <c r="AO67" s="24">
        <v>6</v>
      </c>
      <c r="AP67" s="24">
        <v>59</v>
      </c>
      <c r="AQ67" s="24">
        <v>0</v>
      </c>
      <c r="AR67" s="24">
        <v>6</v>
      </c>
      <c r="AS67" s="24">
        <v>17</v>
      </c>
      <c r="AT67" s="24">
        <v>27</v>
      </c>
      <c r="AU67" s="24">
        <v>12</v>
      </c>
      <c r="AV67" s="24">
        <v>14</v>
      </c>
      <c r="AW67" s="24">
        <v>13</v>
      </c>
      <c r="AX67" s="24">
        <v>96</v>
      </c>
      <c r="AY67" s="24">
        <v>5</v>
      </c>
      <c r="AZ67" s="24">
        <v>7</v>
      </c>
      <c r="BA67" s="24">
        <v>13</v>
      </c>
      <c r="BB67" s="24">
        <v>21</v>
      </c>
      <c r="BC67" s="24">
        <v>12</v>
      </c>
      <c r="BD67" s="24">
        <v>13</v>
      </c>
      <c r="BE67" s="24">
        <v>13</v>
      </c>
      <c r="BF67" s="24">
        <v>81</v>
      </c>
      <c r="BG67" s="24">
        <v>5</v>
      </c>
      <c r="BH67" s="24">
        <v>8</v>
      </c>
      <c r="BI67" s="24">
        <v>27</v>
      </c>
      <c r="BJ67" s="24">
        <v>25</v>
      </c>
      <c r="BK67" s="24">
        <v>10</v>
      </c>
      <c r="BL67" s="24">
        <v>13</v>
      </c>
      <c r="BM67" s="24">
        <v>8</v>
      </c>
      <c r="BN67" s="24">
        <v>86</v>
      </c>
      <c r="BO67" s="24">
        <v>6</v>
      </c>
      <c r="BP67" s="24">
        <v>15</v>
      </c>
      <c r="BQ67" s="24">
        <v>39</v>
      </c>
      <c r="BR67" s="24">
        <v>45</v>
      </c>
      <c r="BS67" s="24">
        <v>21</v>
      </c>
      <c r="BT67" s="24">
        <v>27</v>
      </c>
      <c r="BU67" s="24">
        <v>18</v>
      </c>
      <c r="BV67" s="24">
        <v>169</v>
      </c>
      <c r="BX67" s="23" t="s">
        <v>87</v>
      </c>
      <c r="BY67" s="38">
        <v>11879</v>
      </c>
      <c r="BZ67" s="39">
        <f t="shared" si="0"/>
        <v>6.2294805960097648</v>
      </c>
      <c r="CA67" s="39">
        <f t="shared" si="1"/>
        <v>8.0814883407694236</v>
      </c>
      <c r="CB67" s="39">
        <f t="shared" si="2"/>
        <v>14.226786766562842</v>
      </c>
      <c r="CC67"/>
      <c r="CD67"/>
    </row>
    <row r="68" spans="1:82" ht="13" x14ac:dyDescent="0.3">
      <c r="A68" s="26">
        <v>59</v>
      </c>
      <c r="B68" s="23" t="s">
        <v>88</v>
      </c>
      <c r="C68" s="24">
        <v>42</v>
      </c>
      <c r="D68" s="24">
        <v>22</v>
      </c>
      <c r="E68" s="24">
        <v>63</v>
      </c>
      <c r="F68" s="24">
        <v>92</v>
      </c>
      <c r="G68" s="24">
        <v>129</v>
      </c>
      <c r="H68" s="24">
        <v>81</v>
      </c>
      <c r="I68" s="24">
        <v>39</v>
      </c>
      <c r="J68" s="24">
        <v>468</v>
      </c>
      <c r="K68" s="24">
        <v>32</v>
      </c>
      <c r="L68" s="24">
        <v>28</v>
      </c>
      <c r="M68" s="24">
        <v>78</v>
      </c>
      <c r="N68" s="24">
        <v>107</v>
      </c>
      <c r="O68" s="24">
        <v>91</v>
      </c>
      <c r="P68" s="24">
        <v>56</v>
      </c>
      <c r="Q68" s="24">
        <v>26</v>
      </c>
      <c r="R68" s="24">
        <v>416</v>
      </c>
      <c r="S68" s="24">
        <v>69</v>
      </c>
      <c r="T68" s="24">
        <v>47</v>
      </c>
      <c r="U68" s="24">
        <v>141</v>
      </c>
      <c r="V68" s="24">
        <v>197</v>
      </c>
      <c r="W68" s="24">
        <v>223</v>
      </c>
      <c r="X68" s="24">
        <v>141</v>
      </c>
      <c r="Y68" s="24">
        <v>67</v>
      </c>
      <c r="Z68" s="24">
        <v>886</v>
      </c>
      <c r="AA68" s="24">
        <v>30</v>
      </c>
      <c r="AB68" s="24">
        <v>13</v>
      </c>
      <c r="AC68" s="24">
        <v>26</v>
      </c>
      <c r="AD68" s="24">
        <v>66</v>
      </c>
      <c r="AE68" s="24">
        <v>78</v>
      </c>
      <c r="AF68" s="24">
        <v>75</v>
      </c>
      <c r="AG68" s="24">
        <v>69</v>
      </c>
      <c r="AH68" s="24">
        <v>362</v>
      </c>
      <c r="AI68" s="24">
        <v>29</v>
      </c>
      <c r="AJ68" s="24">
        <v>15</v>
      </c>
      <c r="AK68" s="24">
        <v>64</v>
      </c>
      <c r="AL68" s="24">
        <v>104</v>
      </c>
      <c r="AM68" s="24">
        <v>122</v>
      </c>
      <c r="AN68" s="24">
        <v>86</v>
      </c>
      <c r="AO68" s="24">
        <v>63</v>
      </c>
      <c r="AP68" s="24">
        <v>478</v>
      </c>
      <c r="AQ68" s="24">
        <v>58</v>
      </c>
      <c r="AR68" s="24">
        <v>32</v>
      </c>
      <c r="AS68" s="24">
        <v>92</v>
      </c>
      <c r="AT68" s="24">
        <v>168</v>
      </c>
      <c r="AU68" s="24">
        <v>199</v>
      </c>
      <c r="AV68" s="24">
        <v>164</v>
      </c>
      <c r="AW68" s="24">
        <v>133</v>
      </c>
      <c r="AX68" s="24">
        <v>837</v>
      </c>
      <c r="AY68" s="24">
        <v>70</v>
      </c>
      <c r="AZ68" s="24">
        <v>38</v>
      </c>
      <c r="BA68" s="24">
        <v>86</v>
      </c>
      <c r="BB68" s="24">
        <v>155</v>
      </c>
      <c r="BC68" s="24">
        <v>208</v>
      </c>
      <c r="BD68" s="24">
        <v>158</v>
      </c>
      <c r="BE68" s="24">
        <v>111</v>
      </c>
      <c r="BF68" s="24">
        <v>828</v>
      </c>
      <c r="BG68" s="24">
        <v>57</v>
      </c>
      <c r="BH68" s="24">
        <v>47</v>
      </c>
      <c r="BI68" s="24">
        <v>141</v>
      </c>
      <c r="BJ68" s="24">
        <v>211</v>
      </c>
      <c r="BK68" s="24">
        <v>210</v>
      </c>
      <c r="BL68" s="24">
        <v>143</v>
      </c>
      <c r="BM68" s="24">
        <v>88</v>
      </c>
      <c r="BN68" s="24">
        <v>892</v>
      </c>
      <c r="BO68" s="24">
        <v>127</v>
      </c>
      <c r="BP68" s="24">
        <v>84</v>
      </c>
      <c r="BQ68" s="24">
        <v>228</v>
      </c>
      <c r="BR68" s="24">
        <v>366</v>
      </c>
      <c r="BS68" s="24">
        <v>418</v>
      </c>
      <c r="BT68" s="24">
        <v>302</v>
      </c>
      <c r="BU68" s="24">
        <v>199</v>
      </c>
      <c r="BV68" s="24">
        <v>1721</v>
      </c>
      <c r="BX68" s="23" t="s">
        <v>88</v>
      </c>
      <c r="BY68" s="38">
        <v>104096</v>
      </c>
      <c r="BZ68" s="39">
        <f t="shared" si="0"/>
        <v>8.5113741162004306</v>
      </c>
      <c r="CA68" s="39">
        <f t="shared" si="1"/>
        <v>8.0406547802028889</v>
      </c>
      <c r="CB68" s="39">
        <f t="shared" si="2"/>
        <v>16.532815862280973</v>
      </c>
      <c r="CC68"/>
      <c r="CD68"/>
    </row>
    <row r="69" spans="1:82" ht="13" x14ac:dyDescent="0.3">
      <c r="A69" s="26">
        <v>60</v>
      </c>
      <c r="B69" s="23" t="s">
        <v>89</v>
      </c>
      <c r="C69" s="24">
        <v>0</v>
      </c>
      <c r="D69" s="24">
        <v>0</v>
      </c>
      <c r="E69" s="24">
        <v>5</v>
      </c>
      <c r="F69" s="24">
        <v>5</v>
      </c>
      <c r="G69" s="24">
        <v>9</v>
      </c>
      <c r="H69" s="24">
        <v>5</v>
      </c>
      <c r="I69" s="24">
        <v>6</v>
      </c>
      <c r="J69" s="24">
        <v>25</v>
      </c>
      <c r="K69" s="24">
        <v>0</v>
      </c>
      <c r="L69" s="24">
        <v>0</v>
      </c>
      <c r="M69" s="24">
        <v>7</v>
      </c>
      <c r="N69" s="24">
        <v>7</v>
      </c>
      <c r="O69" s="24">
        <v>0</v>
      </c>
      <c r="P69" s="24">
        <v>5</v>
      </c>
      <c r="Q69" s="24">
        <v>0</v>
      </c>
      <c r="R69" s="24">
        <v>23</v>
      </c>
      <c r="S69" s="24">
        <v>0</v>
      </c>
      <c r="T69" s="24">
        <v>5</v>
      </c>
      <c r="U69" s="24">
        <v>6</v>
      </c>
      <c r="V69" s="24">
        <v>12</v>
      </c>
      <c r="W69" s="24">
        <v>10</v>
      </c>
      <c r="X69" s="24">
        <v>6</v>
      </c>
      <c r="Y69" s="24">
        <v>6</v>
      </c>
      <c r="Z69" s="24">
        <v>48</v>
      </c>
      <c r="AA69" s="24">
        <v>0</v>
      </c>
      <c r="AB69" s="24">
        <v>0</v>
      </c>
      <c r="AC69" s="24">
        <v>10</v>
      </c>
      <c r="AD69" s="24">
        <v>17</v>
      </c>
      <c r="AE69" s="24">
        <v>14</v>
      </c>
      <c r="AF69" s="24">
        <v>8</v>
      </c>
      <c r="AG69" s="24">
        <v>14</v>
      </c>
      <c r="AH69" s="24">
        <v>63</v>
      </c>
      <c r="AI69" s="24">
        <v>0</v>
      </c>
      <c r="AJ69" s="24">
        <v>0</v>
      </c>
      <c r="AK69" s="24">
        <v>5</v>
      </c>
      <c r="AL69" s="24">
        <v>5</v>
      </c>
      <c r="AM69" s="24">
        <v>0</v>
      </c>
      <c r="AN69" s="24">
        <v>5</v>
      </c>
      <c r="AO69" s="24">
        <v>0</v>
      </c>
      <c r="AP69" s="24">
        <v>17</v>
      </c>
      <c r="AQ69" s="24">
        <v>0</v>
      </c>
      <c r="AR69" s="24">
        <v>0</v>
      </c>
      <c r="AS69" s="24">
        <v>13</v>
      </c>
      <c r="AT69" s="24">
        <v>25</v>
      </c>
      <c r="AU69" s="24">
        <v>19</v>
      </c>
      <c r="AV69" s="24">
        <v>12</v>
      </c>
      <c r="AW69" s="24">
        <v>12</v>
      </c>
      <c r="AX69" s="24">
        <v>82</v>
      </c>
      <c r="AY69" s="24">
        <v>0</v>
      </c>
      <c r="AZ69" s="24">
        <v>0</v>
      </c>
      <c r="BA69" s="24">
        <v>12</v>
      </c>
      <c r="BB69" s="24">
        <v>22</v>
      </c>
      <c r="BC69" s="24">
        <v>20</v>
      </c>
      <c r="BD69" s="24">
        <v>14</v>
      </c>
      <c r="BE69" s="24">
        <v>22</v>
      </c>
      <c r="BF69" s="24">
        <v>90</v>
      </c>
      <c r="BG69" s="24">
        <v>0</v>
      </c>
      <c r="BH69" s="24">
        <v>0</v>
      </c>
      <c r="BI69" s="24">
        <v>10</v>
      </c>
      <c r="BJ69" s="24">
        <v>14</v>
      </c>
      <c r="BK69" s="24">
        <v>6</v>
      </c>
      <c r="BL69" s="24">
        <v>5</v>
      </c>
      <c r="BM69" s="24">
        <v>0</v>
      </c>
      <c r="BN69" s="24">
        <v>38</v>
      </c>
      <c r="BO69" s="24">
        <v>0</v>
      </c>
      <c r="BP69" s="24">
        <v>5</v>
      </c>
      <c r="BQ69" s="24">
        <v>23</v>
      </c>
      <c r="BR69" s="24">
        <v>36</v>
      </c>
      <c r="BS69" s="24">
        <v>27</v>
      </c>
      <c r="BT69" s="24">
        <v>19</v>
      </c>
      <c r="BU69" s="24">
        <v>24</v>
      </c>
      <c r="BV69" s="24">
        <v>132</v>
      </c>
      <c r="BX69" s="23" t="s">
        <v>89</v>
      </c>
      <c r="BY69" s="38">
        <v>7653</v>
      </c>
      <c r="BZ69" s="39">
        <f t="shared" si="0"/>
        <v>6.2720501764014109</v>
      </c>
      <c r="CA69" s="39">
        <f t="shared" si="1"/>
        <v>10.714752384685744</v>
      </c>
      <c r="CB69" s="39">
        <f t="shared" si="2"/>
        <v>17.248137985103881</v>
      </c>
      <c r="CC69"/>
      <c r="CD69"/>
    </row>
    <row r="70" spans="1:82" ht="13" x14ac:dyDescent="0.3">
      <c r="A70" s="26">
        <v>61</v>
      </c>
      <c r="B70" s="23" t="s">
        <v>90</v>
      </c>
      <c r="C70" s="24">
        <v>0</v>
      </c>
      <c r="D70" s="24">
        <v>5</v>
      </c>
      <c r="E70" s="24">
        <v>0</v>
      </c>
      <c r="F70" s="24">
        <v>0</v>
      </c>
      <c r="G70" s="24">
        <v>0</v>
      </c>
      <c r="H70" s="24">
        <v>0</v>
      </c>
      <c r="I70" s="24">
        <v>0</v>
      </c>
      <c r="J70" s="24">
        <v>5</v>
      </c>
      <c r="K70" s="24">
        <v>0</v>
      </c>
      <c r="L70" s="24">
        <v>0</v>
      </c>
      <c r="M70" s="24">
        <v>5</v>
      </c>
      <c r="N70" s="24">
        <v>0</v>
      </c>
      <c r="O70" s="24">
        <v>0</v>
      </c>
      <c r="P70" s="24">
        <v>0</v>
      </c>
      <c r="Q70" s="24">
        <v>0</v>
      </c>
      <c r="R70" s="24">
        <v>0</v>
      </c>
      <c r="S70" s="24">
        <v>0</v>
      </c>
      <c r="T70" s="24">
        <v>5</v>
      </c>
      <c r="U70" s="24">
        <v>5</v>
      </c>
      <c r="V70" s="24">
        <v>0</v>
      </c>
      <c r="W70" s="24">
        <v>0</v>
      </c>
      <c r="X70" s="24">
        <v>0</v>
      </c>
      <c r="Y70" s="24">
        <v>0</v>
      </c>
      <c r="Z70" s="24">
        <v>0</v>
      </c>
      <c r="AA70" s="24">
        <v>5</v>
      </c>
      <c r="AB70" s="24">
        <v>0</v>
      </c>
      <c r="AC70" s="24">
        <v>0</v>
      </c>
      <c r="AD70" s="24">
        <v>0</v>
      </c>
      <c r="AE70" s="24">
        <v>0</v>
      </c>
      <c r="AF70" s="24">
        <v>0</v>
      </c>
      <c r="AG70" s="24">
        <v>0</v>
      </c>
      <c r="AH70" s="24">
        <v>5</v>
      </c>
      <c r="AI70" s="24">
        <v>0</v>
      </c>
      <c r="AJ70" s="24">
        <v>0</v>
      </c>
      <c r="AK70" s="24">
        <v>5</v>
      </c>
      <c r="AL70" s="24">
        <v>0</v>
      </c>
      <c r="AM70" s="24">
        <v>0</v>
      </c>
      <c r="AN70" s="24">
        <v>5</v>
      </c>
      <c r="AO70" s="24">
        <v>0</v>
      </c>
      <c r="AP70" s="24">
        <v>5</v>
      </c>
      <c r="AQ70" s="24">
        <v>5</v>
      </c>
      <c r="AR70" s="24">
        <v>0</v>
      </c>
      <c r="AS70" s="24">
        <v>5</v>
      </c>
      <c r="AT70" s="24">
        <v>0</v>
      </c>
      <c r="AU70" s="24">
        <v>0</v>
      </c>
      <c r="AV70" s="24">
        <v>5</v>
      </c>
      <c r="AW70" s="24">
        <v>0</v>
      </c>
      <c r="AX70" s="24">
        <v>7</v>
      </c>
      <c r="AY70" s="24">
        <v>5</v>
      </c>
      <c r="AZ70" s="24">
        <v>5</v>
      </c>
      <c r="BA70" s="24">
        <v>0</v>
      </c>
      <c r="BB70" s="24">
        <v>0</v>
      </c>
      <c r="BC70" s="24">
        <v>0</v>
      </c>
      <c r="BD70" s="24">
        <v>0</v>
      </c>
      <c r="BE70" s="24">
        <v>0</v>
      </c>
      <c r="BF70" s="24">
        <v>5</v>
      </c>
      <c r="BG70" s="24">
        <v>0</v>
      </c>
      <c r="BH70" s="24">
        <v>0</v>
      </c>
      <c r="BI70" s="24">
        <v>0</v>
      </c>
      <c r="BJ70" s="24">
        <v>0</v>
      </c>
      <c r="BK70" s="24">
        <v>0</v>
      </c>
      <c r="BL70" s="24">
        <v>5</v>
      </c>
      <c r="BM70" s="24">
        <v>0</v>
      </c>
      <c r="BN70" s="24">
        <v>5</v>
      </c>
      <c r="BO70" s="24">
        <v>5</v>
      </c>
      <c r="BP70" s="24">
        <v>5</v>
      </c>
      <c r="BQ70" s="24">
        <v>0</v>
      </c>
      <c r="BR70" s="24">
        <v>0</v>
      </c>
      <c r="BS70" s="24">
        <v>0</v>
      </c>
      <c r="BT70" s="24">
        <v>5</v>
      </c>
      <c r="BU70" s="24">
        <v>0</v>
      </c>
      <c r="BV70" s="24">
        <v>11</v>
      </c>
      <c r="BX70" s="23" t="s">
        <v>90</v>
      </c>
      <c r="BY70" s="38">
        <v>3221</v>
      </c>
      <c r="BZ70" s="39">
        <f t="shared" si="0"/>
        <v>0</v>
      </c>
      <c r="CA70" s="39">
        <f t="shared" si="1"/>
        <v>2.1732381248059607</v>
      </c>
      <c r="CB70" s="39">
        <f t="shared" si="2"/>
        <v>3.4150884818379388</v>
      </c>
      <c r="CC70"/>
      <c r="CD70"/>
    </row>
    <row r="71" spans="1:82" ht="13" x14ac:dyDescent="0.3">
      <c r="A71" s="26">
        <v>62</v>
      </c>
      <c r="B71" s="23" t="s">
        <v>91</v>
      </c>
      <c r="C71" s="24">
        <v>15</v>
      </c>
      <c r="D71" s="24">
        <v>15</v>
      </c>
      <c r="E71" s="24">
        <v>11</v>
      </c>
      <c r="F71" s="24">
        <v>15</v>
      </c>
      <c r="G71" s="24">
        <v>12</v>
      </c>
      <c r="H71" s="24">
        <v>13</v>
      </c>
      <c r="I71" s="24">
        <v>6</v>
      </c>
      <c r="J71" s="24">
        <v>80</v>
      </c>
      <c r="K71" s="24">
        <v>13</v>
      </c>
      <c r="L71" s="24">
        <v>23</v>
      </c>
      <c r="M71" s="24">
        <v>18</v>
      </c>
      <c r="N71" s="24">
        <v>15</v>
      </c>
      <c r="O71" s="24">
        <v>9</v>
      </c>
      <c r="P71" s="24">
        <v>6</v>
      </c>
      <c r="Q71" s="24">
        <v>5</v>
      </c>
      <c r="R71" s="24">
        <v>89</v>
      </c>
      <c r="S71" s="24">
        <v>24</v>
      </c>
      <c r="T71" s="24">
        <v>37</v>
      </c>
      <c r="U71" s="24">
        <v>28</v>
      </c>
      <c r="V71" s="24">
        <v>28</v>
      </c>
      <c r="W71" s="24">
        <v>24</v>
      </c>
      <c r="X71" s="24">
        <v>17</v>
      </c>
      <c r="Y71" s="24">
        <v>11</v>
      </c>
      <c r="Z71" s="24">
        <v>170</v>
      </c>
      <c r="AA71" s="24">
        <v>23</v>
      </c>
      <c r="AB71" s="24">
        <v>18</v>
      </c>
      <c r="AC71" s="24">
        <v>5</v>
      </c>
      <c r="AD71" s="24">
        <v>6</v>
      </c>
      <c r="AE71" s="24">
        <v>8</v>
      </c>
      <c r="AF71" s="24">
        <v>6</v>
      </c>
      <c r="AG71" s="24">
        <v>14</v>
      </c>
      <c r="AH71" s="24">
        <v>80</v>
      </c>
      <c r="AI71" s="24">
        <v>32</v>
      </c>
      <c r="AJ71" s="24">
        <v>27</v>
      </c>
      <c r="AK71" s="24">
        <v>21</v>
      </c>
      <c r="AL71" s="24">
        <v>32</v>
      </c>
      <c r="AM71" s="24">
        <v>22</v>
      </c>
      <c r="AN71" s="24">
        <v>16</v>
      </c>
      <c r="AO71" s="24">
        <v>12</v>
      </c>
      <c r="AP71" s="24">
        <v>156</v>
      </c>
      <c r="AQ71" s="24">
        <v>53</v>
      </c>
      <c r="AR71" s="24">
        <v>39</v>
      </c>
      <c r="AS71" s="24">
        <v>24</v>
      </c>
      <c r="AT71" s="24">
        <v>38</v>
      </c>
      <c r="AU71" s="24">
        <v>34</v>
      </c>
      <c r="AV71" s="24">
        <v>24</v>
      </c>
      <c r="AW71" s="24">
        <v>26</v>
      </c>
      <c r="AX71" s="24">
        <v>241</v>
      </c>
      <c r="AY71" s="24">
        <v>34</v>
      </c>
      <c r="AZ71" s="24">
        <v>30</v>
      </c>
      <c r="BA71" s="24">
        <v>15</v>
      </c>
      <c r="BB71" s="24">
        <v>16</v>
      </c>
      <c r="BC71" s="24">
        <v>22</v>
      </c>
      <c r="BD71" s="24">
        <v>21</v>
      </c>
      <c r="BE71" s="24">
        <v>21</v>
      </c>
      <c r="BF71" s="24">
        <v>159</v>
      </c>
      <c r="BG71" s="24">
        <v>43</v>
      </c>
      <c r="BH71" s="24">
        <v>48</v>
      </c>
      <c r="BI71" s="24">
        <v>37</v>
      </c>
      <c r="BJ71" s="24">
        <v>48</v>
      </c>
      <c r="BK71" s="24">
        <v>31</v>
      </c>
      <c r="BL71" s="24">
        <v>22</v>
      </c>
      <c r="BM71" s="24">
        <v>15</v>
      </c>
      <c r="BN71" s="24">
        <v>248</v>
      </c>
      <c r="BO71" s="24">
        <v>81</v>
      </c>
      <c r="BP71" s="24">
        <v>77</v>
      </c>
      <c r="BQ71" s="24">
        <v>57</v>
      </c>
      <c r="BR71" s="24">
        <v>66</v>
      </c>
      <c r="BS71" s="24">
        <v>53</v>
      </c>
      <c r="BT71" s="24">
        <v>39</v>
      </c>
      <c r="BU71" s="24">
        <v>37</v>
      </c>
      <c r="BV71" s="24">
        <v>405</v>
      </c>
      <c r="BX71" s="23" t="s">
        <v>91</v>
      </c>
      <c r="BY71" s="38">
        <v>30708</v>
      </c>
      <c r="BZ71" s="39">
        <f t="shared" si="0"/>
        <v>5.5360166731796276</v>
      </c>
      <c r="CA71" s="39">
        <f t="shared" si="1"/>
        <v>7.8481177543311187</v>
      </c>
      <c r="CB71" s="39">
        <f t="shared" si="2"/>
        <v>13.188745603751466</v>
      </c>
      <c r="CC71"/>
      <c r="CD71"/>
    </row>
    <row r="72" spans="1:82" ht="13" x14ac:dyDescent="0.3">
      <c r="A72" s="26">
        <v>63</v>
      </c>
      <c r="B72" s="23" t="s">
        <v>93</v>
      </c>
      <c r="C72" s="24">
        <v>12</v>
      </c>
      <c r="D72" s="24">
        <v>0</v>
      </c>
      <c r="E72" s="24">
        <v>19</v>
      </c>
      <c r="F72" s="24">
        <v>10</v>
      </c>
      <c r="G72" s="24">
        <v>6</v>
      </c>
      <c r="H72" s="24">
        <v>12</v>
      </c>
      <c r="I72" s="24">
        <v>5</v>
      </c>
      <c r="J72" s="24">
        <v>59</v>
      </c>
      <c r="K72" s="24">
        <v>9</v>
      </c>
      <c r="L72" s="24">
        <v>5</v>
      </c>
      <c r="M72" s="24">
        <v>21</v>
      </c>
      <c r="N72" s="24">
        <v>9</v>
      </c>
      <c r="O72" s="24">
        <v>11</v>
      </c>
      <c r="P72" s="24">
        <v>5</v>
      </c>
      <c r="Q72" s="24">
        <v>5</v>
      </c>
      <c r="R72" s="24">
        <v>59</v>
      </c>
      <c r="S72" s="24">
        <v>20</v>
      </c>
      <c r="T72" s="24">
        <v>9</v>
      </c>
      <c r="U72" s="24">
        <v>36</v>
      </c>
      <c r="V72" s="24">
        <v>17</v>
      </c>
      <c r="W72" s="24">
        <v>15</v>
      </c>
      <c r="X72" s="24">
        <v>17</v>
      </c>
      <c r="Y72" s="24">
        <v>5</v>
      </c>
      <c r="Z72" s="24">
        <v>121</v>
      </c>
      <c r="AA72" s="24">
        <v>19</v>
      </c>
      <c r="AB72" s="24">
        <v>15</v>
      </c>
      <c r="AC72" s="24">
        <v>8</v>
      </c>
      <c r="AD72" s="24">
        <v>10</v>
      </c>
      <c r="AE72" s="24">
        <v>13</v>
      </c>
      <c r="AF72" s="24">
        <v>9</v>
      </c>
      <c r="AG72" s="24">
        <v>0</v>
      </c>
      <c r="AH72" s="24">
        <v>69</v>
      </c>
      <c r="AI72" s="24">
        <v>23</v>
      </c>
      <c r="AJ72" s="24">
        <v>13</v>
      </c>
      <c r="AK72" s="24">
        <v>25</v>
      </c>
      <c r="AL72" s="24">
        <v>20</v>
      </c>
      <c r="AM72" s="24">
        <v>16</v>
      </c>
      <c r="AN72" s="24">
        <v>6</v>
      </c>
      <c r="AO72" s="24">
        <v>5</v>
      </c>
      <c r="AP72" s="24">
        <v>112</v>
      </c>
      <c r="AQ72" s="24">
        <v>47</v>
      </c>
      <c r="AR72" s="24">
        <v>32</v>
      </c>
      <c r="AS72" s="24">
        <v>33</v>
      </c>
      <c r="AT72" s="24">
        <v>27</v>
      </c>
      <c r="AU72" s="24">
        <v>27</v>
      </c>
      <c r="AV72" s="24">
        <v>12</v>
      </c>
      <c r="AW72" s="24">
        <v>9</v>
      </c>
      <c r="AX72" s="24">
        <v>184</v>
      </c>
      <c r="AY72" s="24">
        <v>34</v>
      </c>
      <c r="AZ72" s="24">
        <v>18</v>
      </c>
      <c r="BA72" s="24">
        <v>25</v>
      </c>
      <c r="BB72" s="24">
        <v>21</v>
      </c>
      <c r="BC72" s="24">
        <v>20</v>
      </c>
      <c r="BD72" s="24">
        <v>16</v>
      </c>
      <c r="BE72" s="24">
        <v>6</v>
      </c>
      <c r="BF72" s="24">
        <v>133</v>
      </c>
      <c r="BG72" s="24">
        <v>31</v>
      </c>
      <c r="BH72" s="24">
        <v>20</v>
      </c>
      <c r="BI72" s="24">
        <v>42</v>
      </c>
      <c r="BJ72" s="24">
        <v>31</v>
      </c>
      <c r="BK72" s="24">
        <v>28</v>
      </c>
      <c r="BL72" s="24">
        <v>7</v>
      </c>
      <c r="BM72" s="24">
        <v>10</v>
      </c>
      <c r="BN72" s="24">
        <v>172</v>
      </c>
      <c r="BO72" s="24">
        <v>64</v>
      </c>
      <c r="BP72" s="24">
        <v>39</v>
      </c>
      <c r="BQ72" s="24">
        <v>66</v>
      </c>
      <c r="BR72" s="24">
        <v>50</v>
      </c>
      <c r="BS72" s="24">
        <v>44</v>
      </c>
      <c r="BT72" s="24">
        <v>26</v>
      </c>
      <c r="BU72" s="24">
        <v>16</v>
      </c>
      <c r="BV72" s="24">
        <v>309</v>
      </c>
      <c r="BX72" s="23" t="s">
        <v>93</v>
      </c>
      <c r="BY72" s="38">
        <v>16401</v>
      </c>
      <c r="BZ72" s="39">
        <f>Z72/BY72*1000</f>
        <v>7.3775989268947013</v>
      </c>
      <c r="CA72" s="39">
        <f t="shared" si="1"/>
        <v>11.218828120236571</v>
      </c>
      <c r="CB72" s="39">
        <f t="shared" si="2"/>
        <v>18.840314614962502</v>
      </c>
      <c r="CC72"/>
      <c r="CD72"/>
    </row>
    <row r="73" spans="1:82" ht="13" x14ac:dyDescent="0.3">
      <c r="A73" s="26">
        <v>64</v>
      </c>
      <c r="B73" s="23" t="s">
        <v>92</v>
      </c>
      <c r="C73" s="24">
        <v>11</v>
      </c>
      <c r="D73" s="24">
        <v>6</v>
      </c>
      <c r="E73" s="24">
        <v>21</v>
      </c>
      <c r="F73" s="24">
        <v>14</v>
      </c>
      <c r="G73" s="24">
        <v>14</v>
      </c>
      <c r="H73" s="24">
        <v>20</v>
      </c>
      <c r="I73" s="24">
        <v>9</v>
      </c>
      <c r="J73" s="24">
        <v>98</v>
      </c>
      <c r="K73" s="24">
        <v>7</v>
      </c>
      <c r="L73" s="24">
        <v>7</v>
      </c>
      <c r="M73" s="24">
        <v>23</v>
      </c>
      <c r="N73" s="24">
        <v>25</v>
      </c>
      <c r="O73" s="24">
        <v>16</v>
      </c>
      <c r="P73" s="24">
        <v>17</v>
      </c>
      <c r="Q73" s="24">
        <v>11</v>
      </c>
      <c r="R73" s="24">
        <v>96</v>
      </c>
      <c r="S73" s="24">
        <v>20</v>
      </c>
      <c r="T73" s="24">
        <v>13</v>
      </c>
      <c r="U73" s="24">
        <v>45</v>
      </c>
      <c r="V73" s="24">
        <v>40</v>
      </c>
      <c r="W73" s="24">
        <v>28</v>
      </c>
      <c r="X73" s="24">
        <v>36</v>
      </c>
      <c r="Y73" s="24">
        <v>19</v>
      </c>
      <c r="Z73" s="24">
        <v>195</v>
      </c>
      <c r="AA73" s="24">
        <v>14</v>
      </c>
      <c r="AB73" s="24">
        <v>7</v>
      </c>
      <c r="AC73" s="24">
        <v>9</v>
      </c>
      <c r="AD73" s="24">
        <v>19</v>
      </c>
      <c r="AE73" s="24">
        <v>14</v>
      </c>
      <c r="AF73" s="24">
        <v>23</v>
      </c>
      <c r="AG73" s="24">
        <v>21</v>
      </c>
      <c r="AH73" s="24">
        <v>110</v>
      </c>
      <c r="AI73" s="24">
        <v>5</v>
      </c>
      <c r="AJ73" s="24">
        <v>9</v>
      </c>
      <c r="AK73" s="24">
        <v>38</v>
      </c>
      <c r="AL73" s="24">
        <v>46</v>
      </c>
      <c r="AM73" s="24">
        <v>37</v>
      </c>
      <c r="AN73" s="24">
        <v>15</v>
      </c>
      <c r="AO73" s="24">
        <v>23</v>
      </c>
      <c r="AP73" s="24">
        <v>169</v>
      </c>
      <c r="AQ73" s="24">
        <v>20</v>
      </c>
      <c r="AR73" s="24">
        <v>18</v>
      </c>
      <c r="AS73" s="24">
        <v>49</v>
      </c>
      <c r="AT73" s="24">
        <v>62</v>
      </c>
      <c r="AU73" s="24">
        <v>55</v>
      </c>
      <c r="AV73" s="24">
        <v>37</v>
      </c>
      <c r="AW73" s="24">
        <v>40</v>
      </c>
      <c r="AX73" s="24">
        <v>284</v>
      </c>
      <c r="AY73" s="24">
        <v>27</v>
      </c>
      <c r="AZ73" s="24">
        <v>14</v>
      </c>
      <c r="BA73" s="24">
        <v>30</v>
      </c>
      <c r="BB73" s="24">
        <v>36</v>
      </c>
      <c r="BC73" s="24">
        <v>30</v>
      </c>
      <c r="BD73" s="24">
        <v>41</v>
      </c>
      <c r="BE73" s="24">
        <v>34</v>
      </c>
      <c r="BF73" s="24">
        <v>208</v>
      </c>
      <c r="BG73" s="24">
        <v>12</v>
      </c>
      <c r="BH73" s="24">
        <v>14</v>
      </c>
      <c r="BI73" s="24">
        <v>62</v>
      </c>
      <c r="BJ73" s="24">
        <v>64</v>
      </c>
      <c r="BK73" s="24">
        <v>51</v>
      </c>
      <c r="BL73" s="24">
        <v>30</v>
      </c>
      <c r="BM73" s="24">
        <v>30</v>
      </c>
      <c r="BN73" s="24">
        <v>264</v>
      </c>
      <c r="BO73" s="24">
        <v>39</v>
      </c>
      <c r="BP73" s="24">
        <v>33</v>
      </c>
      <c r="BQ73" s="24">
        <v>89</v>
      </c>
      <c r="BR73" s="24">
        <v>103</v>
      </c>
      <c r="BS73" s="24">
        <v>80</v>
      </c>
      <c r="BT73" s="24">
        <v>70</v>
      </c>
      <c r="BU73" s="24">
        <v>58</v>
      </c>
      <c r="BV73" s="24">
        <v>474</v>
      </c>
      <c r="BX73" s="23" t="s">
        <v>92</v>
      </c>
      <c r="BY73" s="38">
        <v>106524</v>
      </c>
      <c r="BZ73" s="39">
        <f t="shared" si="0"/>
        <v>1.830573391911682</v>
      </c>
      <c r="CA73" s="39">
        <f t="shared" si="1"/>
        <v>2.6660658630918852</v>
      </c>
      <c r="CB73" s="39">
        <f t="shared" si="2"/>
        <v>4.4497014757237805</v>
      </c>
      <c r="CC73"/>
      <c r="CD73"/>
    </row>
    <row r="74" spans="1:82" ht="13" x14ac:dyDescent="0.3">
      <c r="A74" s="26">
        <v>65</v>
      </c>
      <c r="B74" s="23" t="s">
        <v>94</v>
      </c>
      <c r="C74" s="24">
        <v>0</v>
      </c>
      <c r="D74" s="24">
        <v>0</v>
      </c>
      <c r="E74" s="24">
        <v>0</v>
      </c>
      <c r="F74" s="24">
        <v>0</v>
      </c>
      <c r="G74" s="24">
        <v>0</v>
      </c>
      <c r="H74" s="24">
        <v>0</v>
      </c>
      <c r="I74" s="24">
        <v>0</v>
      </c>
      <c r="J74" s="24">
        <v>10</v>
      </c>
      <c r="K74" s="24">
        <v>0</v>
      </c>
      <c r="L74" s="24">
        <v>5</v>
      </c>
      <c r="M74" s="24">
        <v>5</v>
      </c>
      <c r="N74" s="24">
        <v>5</v>
      </c>
      <c r="O74" s="24">
        <v>0</v>
      </c>
      <c r="P74" s="24">
        <v>0</v>
      </c>
      <c r="Q74" s="24">
        <v>5</v>
      </c>
      <c r="R74" s="24">
        <v>16</v>
      </c>
      <c r="S74" s="24">
        <v>0</v>
      </c>
      <c r="T74" s="24">
        <v>5</v>
      </c>
      <c r="U74" s="24">
        <v>6</v>
      </c>
      <c r="V74" s="24">
        <v>5</v>
      </c>
      <c r="W74" s="24">
        <v>7</v>
      </c>
      <c r="X74" s="24">
        <v>0</v>
      </c>
      <c r="Y74" s="24">
        <v>5</v>
      </c>
      <c r="Z74" s="24">
        <v>28</v>
      </c>
      <c r="AA74" s="24">
        <v>0</v>
      </c>
      <c r="AB74" s="24">
        <v>0</v>
      </c>
      <c r="AC74" s="24">
        <v>5</v>
      </c>
      <c r="AD74" s="24">
        <v>0</v>
      </c>
      <c r="AE74" s="24">
        <v>0</v>
      </c>
      <c r="AF74" s="24">
        <v>5</v>
      </c>
      <c r="AG74" s="24">
        <v>15</v>
      </c>
      <c r="AH74" s="24">
        <v>22</v>
      </c>
      <c r="AI74" s="24">
        <v>0</v>
      </c>
      <c r="AJ74" s="24">
        <v>5</v>
      </c>
      <c r="AK74" s="24">
        <v>11</v>
      </c>
      <c r="AL74" s="24">
        <v>12</v>
      </c>
      <c r="AM74" s="24">
        <v>7</v>
      </c>
      <c r="AN74" s="24">
        <v>6</v>
      </c>
      <c r="AO74" s="24">
        <v>0</v>
      </c>
      <c r="AP74" s="24">
        <v>45</v>
      </c>
      <c r="AQ74" s="24">
        <v>0</v>
      </c>
      <c r="AR74" s="24">
        <v>6</v>
      </c>
      <c r="AS74" s="24">
        <v>13</v>
      </c>
      <c r="AT74" s="24">
        <v>15</v>
      </c>
      <c r="AU74" s="24">
        <v>9</v>
      </c>
      <c r="AV74" s="24">
        <v>6</v>
      </c>
      <c r="AW74" s="24">
        <v>14</v>
      </c>
      <c r="AX74" s="24">
        <v>66</v>
      </c>
      <c r="AY74" s="24">
        <v>0</v>
      </c>
      <c r="AZ74" s="24">
        <v>0</v>
      </c>
      <c r="BA74" s="24">
        <v>5</v>
      </c>
      <c r="BB74" s="24">
        <v>0</v>
      </c>
      <c r="BC74" s="24">
        <v>5</v>
      </c>
      <c r="BD74" s="24">
        <v>5</v>
      </c>
      <c r="BE74" s="24">
        <v>14</v>
      </c>
      <c r="BF74" s="24">
        <v>25</v>
      </c>
      <c r="BG74" s="24">
        <v>0</v>
      </c>
      <c r="BH74" s="24">
        <v>6</v>
      </c>
      <c r="BI74" s="24">
        <v>16</v>
      </c>
      <c r="BJ74" s="24">
        <v>14</v>
      </c>
      <c r="BK74" s="24">
        <v>16</v>
      </c>
      <c r="BL74" s="24">
        <v>8</v>
      </c>
      <c r="BM74" s="24">
        <v>0</v>
      </c>
      <c r="BN74" s="24">
        <v>65</v>
      </c>
      <c r="BO74" s="24">
        <v>0</v>
      </c>
      <c r="BP74" s="24">
        <v>8</v>
      </c>
      <c r="BQ74" s="24">
        <v>19</v>
      </c>
      <c r="BR74" s="24">
        <v>19</v>
      </c>
      <c r="BS74" s="24">
        <v>15</v>
      </c>
      <c r="BT74" s="24">
        <v>11</v>
      </c>
      <c r="BU74" s="24">
        <v>22</v>
      </c>
      <c r="BV74" s="24">
        <v>93</v>
      </c>
      <c r="BX74" s="23" t="s">
        <v>94</v>
      </c>
      <c r="BY74" s="38">
        <v>11515</v>
      </c>
      <c r="BZ74" s="39">
        <f t="shared" si="0"/>
        <v>2.4316109422492405</v>
      </c>
      <c r="CA74" s="39">
        <f t="shared" si="1"/>
        <v>5.7316543638732087</v>
      </c>
      <c r="CB74" s="39">
        <f t="shared" si="2"/>
        <v>8.0764220581849759</v>
      </c>
      <c r="CC74"/>
      <c r="CD74"/>
    </row>
    <row r="75" spans="1:82" ht="13" x14ac:dyDescent="0.3">
      <c r="A75" s="26">
        <v>66</v>
      </c>
      <c r="B75" s="23" t="s">
        <v>95</v>
      </c>
      <c r="C75" s="24">
        <v>0</v>
      </c>
      <c r="D75" s="24">
        <v>0</v>
      </c>
      <c r="E75" s="24">
        <v>0</v>
      </c>
      <c r="F75" s="24">
        <v>5</v>
      </c>
      <c r="G75" s="24">
        <v>5</v>
      </c>
      <c r="H75" s="24">
        <v>5</v>
      </c>
      <c r="I75" s="24">
        <v>0</v>
      </c>
      <c r="J75" s="24">
        <v>8</v>
      </c>
      <c r="K75" s="24">
        <v>0</v>
      </c>
      <c r="L75" s="24">
        <v>0</v>
      </c>
      <c r="M75" s="24">
        <v>0</v>
      </c>
      <c r="N75" s="24">
        <v>0</v>
      </c>
      <c r="O75" s="24">
        <v>5</v>
      </c>
      <c r="P75" s="24">
        <v>0</v>
      </c>
      <c r="Q75" s="24">
        <v>0</v>
      </c>
      <c r="R75" s="24">
        <v>7</v>
      </c>
      <c r="S75" s="24">
        <v>0</v>
      </c>
      <c r="T75" s="24">
        <v>0</v>
      </c>
      <c r="U75" s="24">
        <v>0</v>
      </c>
      <c r="V75" s="24">
        <v>5</v>
      </c>
      <c r="W75" s="24">
        <v>6</v>
      </c>
      <c r="X75" s="24">
        <v>5</v>
      </c>
      <c r="Y75" s="24">
        <v>0</v>
      </c>
      <c r="Z75" s="24">
        <v>16</v>
      </c>
      <c r="AA75" s="24">
        <v>13</v>
      </c>
      <c r="AB75" s="24">
        <v>12</v>
      </c>
      <c r="AC75" s="24">
        <v>5</v>
      </c>
      <c r="AD75" s="24">
        <v>0</v>
      </c>
      <c r="AE75" s="24">
        <v>0</v>
      </c>
      <c r="AF75" s="24">
        <v>0</v>
      </c>
      <c r="AG75" s="24">
        <v>5</v>
      </c>
      <c r="AH75" s="24">
        <v>34</v>
      </c>
      <c r="AI75" s="24">
        <v>11</v>
      </c>
      <c r="AJ75" s="24">
        <v>15</v>
      </c>
      <c r="AK75" s="24">
        <v>5</v>
      </c>
      <c r="AL75" s="24">
        <v>12</v>
      </c>
      <c r="AM75" s="24">
        <v>18</v>
      </c>
      <c r="AN75" s="24">
        <v>8</v>
      </c>
      <c r="AO75" s="24">
        <v>8</v>
      </c>
      <c r="AP75" s="24">
        <v>70</v>
      </c>
      <c r="AQ75" s="24">
        <v>24</v>
      </c>
      <c r="AR75" s="24">
        <v>25</v>
      </c>
      <c r="AS75" s="24">
        <v>6</v>
      </c>
      <c r="AT75" s="24">
        <v>15</v>
      </c>
      <c r="AU75" s="24">
        <v>19</v>
      </c>
      <c r="AV75" s="24">
        <v>10</v>
      </c>
      <c r="AW75" s="24">
        <v>8</v>
      </c>
      <c r="AX75" s="24">
        <v>105</v>
      </c>
      <c r="AY75" s="24">
        <v>13</v>
      </c>
      <c r="AZ75" s="24">
        <v>13</v>
      </c>
      <c r="BA75" s="24">
        <v>5</v>
      </c>
      <c r="BB75" s="24">
        <v>5</v>
      </c>
      <c r="BC75" s="24">
        <v>5</v>
      </c>
      <c r="BD75" s="24">
        <v>5</v>
      </c>
      <c r="BE75" s="24">
        <v>8</v>
      </c>
      <c r="BF75" s="24">
        <v>43</v>
      </c>
      <c r="BG75" s="24">
        <v>11</v>
      </c>
      <c r="BH75" s="24">
        <v>13</v>
      </c>
      <c r="BI75" s="24">
        <v>6</v>
      </c>
      <c r="BJ75" s="24">
        <v>12</v>
      </c>
      <c r="BK75" s="24">
        <v>22</v>
      </c>
      <c r="BL75" s="24">
        <v>7</v>
      </c>
      <c r="BM75" s="24">
        <v>8</v>
      </c>
      <c r="BN75" s="24">
        <v>78</v>
      </c>
      <c r="BO75" s="24">
        <v>24</v>
      </c>
      <c r="BP75" s="24">
        <v>29</v>
      </c>
      <c r="BQ75" s="24">
        <v>7</v>
      </c>
      <c r="BR75" s="24">
        <v>13</v>
      </c>
      <c r="BS75" s="24">
        <v>28</v>
      </c>
      <c r="BT75" s="24">
        <v>13</v>
      </c>
      <c r="BU75" s="24">
        <v>14</v>
      </c>
      <c r="BV75" s="24">
        <v>123</v>
      </c>
      <c r="BX75" s="23" t="s">
        <v>95</v>
      </c>
      <c r="BY75" s="38">
        <v>38672</v>
      </c>
      <c r="BZ75" s="39">
        <f t="shared" ref="BZ75:BZ89" si="3">Z75/BY75*1000</f>
        <v>0.41373603640877116</v>
      </c>
      <c r="CA75" s="39">
        <f t="shared" ref="CA75:CA89" si="4">AX75/BY75*1000</f>
        <v>2.7151427389325611</v>
      </c>
      <c r="CB75" s="39">
        <f t="shared" ref="CB75:CB89" si="5">BV75/BY75*1000</f>
        <v>3.1805957798924283</v>
      </c>
      <c r="CC75"/>
      <c r="CD75"/>
    </row>
    <row r="76" spans="1:82" ht="13" x14ac:dyDescent="0.3">
      <c r="A76" s="26">
        <v>67</v>
      </c>
      <c r="B76" s="23" t="s">
        <v>96</v>
      </c>
      <c r="C76" s="24">
        <v>8</v>
      </c>
      <c r="D76" s="24">
        <v>6</v>
      </c>
      <c r="E76" s="24">
        <v>34</v>
      </c>
      <c r="F76" s="24">
        <v>29</v>
      </c>
      <c r="G76" s="24">
        <v>23</v>
      </c>
      <c r="H76" s="24">
        <v>7</v>
      </c>
      <c r="I76" s="24">
        <v>15</v>
      </c>
      <c r="J76" s="24">
        <v>121</v>
      </c>
      <c r="K76" s="24">
        <v>5</v>
      </c>
      <c r="L76" s="24">
        <v>16</v>
      </c>
      <c r="M76" s="24">
        <v>30</v>
      </c>
      <c r="N76" s="24">
        <v>27</v>
      </c>
      <c r="O76" s="24">
        <v>14</v>
      </c>
      <c r="P76" s="24">
        <v>11</v>
      </c>
      <c r="Q76" s="24">
        <v>6</v>
      </c>
      <c r="R76" s="24">
        <v>112</v>
      </c>
      <c r="S76" s="24">
        <v>8</v>
      </c>
      <c r="T76" s="24">
        <v>24</v>
      </c>
      <c r="U76" s="24">
        <v>64</v>
      </c>
      <c r="V76" s="24">
        <v>55</v>
      </c>
      <c r="W76" s="24">
        <v>38</v>
      </c>
      <c r="X76" s="24">
        <v>22</v>
      </c>
      <c r="Y76" s="24">
        <v>19</v>
      </c>
      <c r="Z76" s="24">
        <v>235</v>
      </c>
      <c r="AA76" s="24">
        <v>5</v>
      </c>
      <c r="AB76" s="24">
        <v>0</v>
      </c>
      <c r="AC76" s="24">
        <v>10</v>
      </c>
      <c r="AD76" s="24">
        <v>14</v>
      </c>
      <c r="AE76" s="24">
        <v>28</v>
      </c>
      <c r="AF76" s="24">
        <v>20</v>
      </c>
      <c r="AG76" s="24">
        <v>17</v>
      </c>
      <c r="AH76" s="24">
        <v>101</v>
      </c>
      <c r="AI76" s="24">
        <v>5</v>
      </c>
      <c r="AJ76" s="24">
        <v>17</v>
      </c>
      <c r="AK76" s="24">
        <v>48</v>
      </c>
      <c r="AL76" s="24">
        <v>56</v>
      </c>
      <c r="AM76" s="24">
        <v>38</v>
      </c>
      <c r="AN76" s="24">
        <v>21</v>
      </c>
      <c r="AO76" s="24">
        <v>19</v>
      </c>
      <c r="AP76" s="24">
        <v>207</v>
      </c>
      <c r="AQ76" s="24">
        <v>6</v>
      </c>
      <c r="AR76" s="24">
        <v>20</v>
      </c>
      <c r="AS76" s="24">
        <v>59</v>
      </c>
      <c r="AT76" s="24">
        <v>74</v>
      </c>
      <c r="AU76" s="24">
        <v>67</v>
      </c>
      <c r="AV76" s="24">
        <v>43</v>
      </c>
      <c r="AW76" s="24">
        <v>38</v>
      </c>
      <c r="AX76" s="24">
        <v>302</v>
      </c>
      <c r="AY76" s="24">
        <v>13</v>
      </c>
      <c r="AZ76" s="24">
        <v>11</v>
      </c>
      <c r="BA76" s="24">
        <v>43</v>
      </c>
      <c r="BB76" s="24">
        <v>43</v>
      </c>
      <c r="BC76" s="24">
        <v>51</v>
      </c>
      <c r="BD76" s="24">
        <v>32</v>
      </c>
      <c r="BE76" s="24">
        <v>29</v>
      </c>
      <c r="BF76" s="24">
        <v>223</v>
      </c>
      <c r="BG76" s="24">
        <v>5</v>
      </c>
      <c r="BH76" s="24">
        <v>32</v>
      </c>
      <c r="BI76" s="24">
        <v>82</v>
      </c>
      <c r="BJ76" s="24">
        <v>86</v>
      </c>
      <c r="BK76" s="24">
        <v>54</v>
      </c>
      <c r="BL76" s="24">
        <v>37</v>
      </c>
      <c r="BM76" s="24">
        <v>26</v>
      </c>
      <c r="BN76" s="24">
        <v>314</v>
      </c>
      <c r="BO76" s="24">
        <v>12</v>
      </c>
      <c r="BP76" s="24">
        <v>46</v>
      </c>
      <c r="BQ76" s="24">
        <v>124</v>
      </c>
      <c r="BR76" s="24">
        <v>129</v>
      </c>
      <c r="BS76" s="24">
        <v>106</v>
      </c>
      <c r="BT76" s="24">
        <v>68</v>
      </c>
      <c r="BU76" s="24">
        <v>59</v>
      </c>
      <c r="BV76" s="24">
        <v>537</v>
      </c>
      <c r="BX76" s="23" t="s">
        <v>96</v>
      </c>
      <c r="BY76" s="38">
        <v>21239</v>
      </c>
      <c r="BZ76" s="39">
        <f t="shared" si="3"/>
        <v>11.064551061726069</v>
      </c>
      <c r="CA76" s="39">
        <f t="shared" si="4"/>
        <v>14.219125194218185</v>
      </c>
      <c r="CB76" s="39">
        <f t="shared" si="5"/>
        <v>25.283676255944254</v>
      </c>
      <c r="CC76"/>
      <c r="CD76"/>
    </row>
    <row r="77" spans="1:82" ht="13" x14ac:dyDescent="0.3">
      <c r="A77" s="26">
        <v>68</v>
      </c>
      <c r="B77" s="23" t="s">
        <v>97</v>
      </c>
      <c r="C77" s="24">
        <v>0</v>
      </c>
      <c r="D77" s="24">
        <v>0</v>
      </c>
      <c r="E77" s="24">
        <v>5</v>
      </c>
      <c r="F77" s="24">
        <v>5</v>
      </c>
      <c r="G77" s="24">
        <v>0</v>
      </c>
      <c r="H77" s="24">
        <v>0</v>
      </c>
      <c r="I77" s="24">
        <v>0</v>
      </c>
      <c r="J77" s="24">
        <v>10</v>
      </c>
      <c r="K77" s="24">
        <v>0</v>
      </c>
      <c r="L77" s="24">
        <v>0</v>
      </c>
      <c r="M77" s="24">
        <v>0</v>
      </c>
      <c r="N77" s="24">
        <v>0</v>
      </c>
      <c r="O77" s="24">
        <v>0</v>
      </c>
      <c r="P77" s="24">
        <v>0</v>
      </c>
      <c r="Q77" s="24">
        <v>0</v>
      </c>
      <c r="R77" s="24">
        <v>0</v>
      </c>
      <c r="S77" s="24">
        <v>0</v>
      </c>
      <c r="T77" s="24">
        <v>0</v>
      </c>
      <c r="U77" s="24">
        <v>5</v>
      </c>
      <c r="V77" s="24">
        <v>0</v>
      </c>
      <c r="W77" s="24">
        <v>5</v>
      </c>
      <c r="X77" s="24">
        <v>0</v>
      </c>
      <c r="Y77" s="24">
        <v>0</v>
      </c>
      <c r="Z77" s="24">
        <v>14</v>
      </c>
      <c r="AA77" s="24">
        <v>0</v>
      </c>
      <c r="AB77" s="24">
        <v>0</v>
      </c>
      <c r="AC77" s="24">
        <v>5</v>
      </c>
      <c r="AD77" s="24">
        <v>0</v>
      </c>
      <c r="AE77" s="24">
        <v>5</v>
      </c>
      <c r="AF77" s="24">
        <v>0</v>
      </c>
      <c r="AG77" s="24">
        <v>0</v>
      </c>
      <c r="AH77" s="24">
        <v>13</v>
      </c>
      <c r="AI77" s="24">
        <v>0</v>
      </c>
      <c r="AJ77" s="24">
        <v>0</v>
      </c>
      <c r="AK77" s="24">
        <v>5</v>
      </c>
      <c r="AL77" s="24">
        <v>0</v>
      </c>
      <c r="AM77" s="24">
        <v>7</v>
      </c>
      <c r="AN77" s="24">
        <v>0</v>
      </c>
      <c r="AO77" s="24">
        <v>5</v>
      </c>
      <c r="AP77" s="24">
        <v>18</v>
      </c>
      <c r="AQ77" s="24">
        <v>0</v>
      </c>
      <c r="AR77" s="24">
        <v>0</v>
      </c>
      <c r="AS77" s="24">
        <v>5</v>
      </c>
      <c r="AT77" s="24">
        <v>5</v>
      </c>
      <c r="AU77" s="24">
        <v>10</v>
      </c>
      <c r="AV77" s="24">
        <v>0</v>
      </c>
      <c r="AW77" s="24">
        <v>7</v>
      </c>
      <c r="AX77" s="24">
        <v>30</v>
      </c>
      <c r="AY77" s="24">
        <v>0</v>
      </c>
      <c r="AZ77" s="24">
        <v>0</v>
      </c>
      <c r="BA77" s="24">
        <v>5</v>
      </c>
      <c r="BB77" s="24">
        <v>8</v>
      </c>
      <c r="BC77" s="24">
        <v>8</v>
      </c>
      <c r="BD77" s="24">
        <v>0</v>
      </c>
      <c r="BE77" s="24">
        <v>0</v>
      </c>
      <c r="BF77" s="24">
        <v>24</v>
      </c>
      <c r="BG77" s="24">
        <v>0</v>
      </c>
      <c r="BH77" s="24">
        <v>0</v>
      </c>
      <c r="BI77" s="24">
        <v>5</v>
      </c>
      <c r="BJ77" s="24">
        <v>0</v>
      </c>
      <c r="BK77" s="24">
        <v>6</v>
      </c>
      <c r="BL77" s="24">
        <v>0</v>
      </c>
      <c r="BM77" s="24">
        <v>5</v>
      </c>
      <c r="BN77" s="24">
        <v>20</v>
      </c>
      <c r="BO77" s="24">
        <v>0</v>
      </c>
      <c r="BP77" s="24">
        <v>5</v>
      </c>
      <c r="BQ77" s="24">
        <v>11</v>
      </c>
      <c r="BR77" s="24">
        <v>11</v>
      </c>
      <c r="BS77" s="24">
        <v>13</v>
      </c>
      <c r="BT77" s="24">
        <v>0</v>
      </c>
      <c r="BU77" s="24">
        <v>5</v>
      </c>
      <c r="BV77" s="24">
        <v>44</v>
      </c>
      <c r="BX77" s="23" t="s">
        <v>97</v>
      </c>
      <c r="BY77" s="38">
        <v>6198</v>
      </c>
      <c r="BZ77" s="39">
        <f t="shared" si="3"/>
        <v>2.258793159083575</v>
      </c>
      <c r="CA77" s="39">
        <f t="shared" si="4"/>
        <v>4.8402710551790902</v>
      </c>
      <c r="CB77" s="39">
        <f t="shared" si="5"/>
        <v>7.0990642142626657</v>
      </c>
      <c r="CC77"/>
      <c r="CD77"/>
    </row>
    <row r="78" spans="1:82" ht="13" x14ac:dyDescent="0.3">
      <c r="A78" s="26">
        <v>69</v>
      </c>
      <c r="B78" s="23" t="s">
        <v>98</v>
      </c>
      <c r="C78" s="24">
        <v>14</v>
      </c>
      <c r="D78" s="24">
        <v>21</v>
      </c>
      <c r="E78" s="24">
        <v>40</v>
      </c>
      <c r="F78" s="24">
        <v>31</v>
      </c>
      <c r="G78" s="24">
        <v>26</v>
      </c>
      <c r="H78" s="24">
        <v>19</v>
      </c>
      <c r="I78" s="24">
        <v>5</v>
      </c>
      <c r="J78" s="24">
        <v>156</v>
      </c>
      <c r="K78" s="24">
        <v>10</v>
      </c>
      <c r="L78" s="24">
        <v>23</v>
      </c>
      <c r="M78" s="24">
        <v>52</v>
      </c>
      <c r="N78" s="24">
        <v>33</v>
      </c>
      <c r="O78" s="24">
        <v>16</v>
      </c>
      <c r="P78" s="24">
        <v>14</v>
      </c>
      <c r="Q78" s="24">
        <v>12</v>
      </c>
      <c r="R78" s="24">
        <v>163</v>
      </c>
      <c r="S78" s="24">
        <v>23</v>
      </c>
      <c r="T78" s="24">
        <v>43</v>
      </c>
      <c r="U78" s="24">
        <v>94</v>
      </c>
      <c r="V78" s="24">
        <v>66</v>
      </c>
      <c r="W78" s="24">
        <v>46</v>
      </c>
      <c r="X78" s="24">
        <v>32</v>
      </c>
      <c r="Y78" s="24">
        <v>17</v>
      </c>
      <c r="Z78" s="24">
        <v>324</v>
      </c>
      <c r="AA78" s="24">
        <v>6</v>
      </c>
      <c r="AB78" s="24">
        <v>19</v>
      </c>
      <c r="AC78" s="24">
        <v>23</v>
      </c>
      <c r="AD78" s="24">
        <v>15</v>
      </c>
      <c r="AE78" s="24">
        <v>13</v>
      </c>
      <c r="AF78" s="24">
        <v>10</v>
      </c>
      <c r="AG78" s="24">
        <v>14</v>
      </c>
      <c r="AH78" s="24">
        <v>101</v>
      </c>
      <c r="AI78" s="24">
        <v>5</v>
      </c>
      <c r="AJ78" s="24">
        <v>11</v>
      </c>
      <c r="AK78" s="24">
        <v>51</v>
      </c>
      <c r="AL78" s="24">
        <v>47</v>
      </c>
      <c r="AM78" s="24">
        <v>38</v>
      </c>
      <c r="AN78" s="24">
        <v>31</v>
      </c>
      <c r="AO78" s="24">
        <v>26</v>
      </c>
      <c r="AP78" s="24">
        <v>203</v>
      </c>
      <c r="AQ78" s="24">
        <v>11</v>
      </c>
      <c r="AR78" s="24">
        <v>27</v>
      </c>
      <c r="AS78" s="24">
        <v>74</v>
      </c>
      <c r="AT78" s="24">
        <v>63</v>
      </c>
      <c r="AU78" s="24">
        <v>53</v>
      </c>
      <c r="AV78" s="24">
        <v>44</v>
      </c>
      <c r="AW78" s="24">
        <v>39</v>
      </c>
      <c r="AX78" s="24">
        <v>307</v>
      </c>
      <c r="AY78" s="24">
        <v>17</v>
      </c>
      <c r="AZ78" s="24">
        <v>38</v>
      </c>
      <c r="BA78" s="24">
        <v>61</v>
      </c>
      <c r="BB78" s="24">
        <v>48</v>
      </c>
      <c r="BC78" s="24">
        <v>42</v>
      </c>
      <c r="BD78" s="24">
        <v>34</v>
      </c>
      <c r="BE78" s="24">
        <v>19</v>
      </c>
      <c r="BF78" s="24">
        <v>257</v>
      </c>
      <c r="BG78" s="24">
        <v>16</v>
      </c>
      <c r="BH78" s="24">
        <v>33</v>
      </c>
      <c r="BI78" s="24">
        <v>108</v>
      </c>
      <c r="BJ78" s="24">
        <v>80</v>
      </c>
      <c r="BK78" s="24">
        <v>52</v>
      </c>
      <c r="BL78" s="24">
        <v>43</v>
      </c>
      <c r="BM78" s="24">
        <v>40</v>
      </c>
      <c r="BN78" s="24">
        <v>367</v>
      </c>
      <c r="BO78" s="24">
        <v>35</v>
      </c>
      <c r="BP78" s="24">
        <v>69</v>
      </c>
      <c r="BQ78" s="24">
        <v>167</v>
      </c>
      <c r="BR78" s="24">
        <v>127</v>
      </c>
      <c r="BS78" s="24">
        <v>97</v>
      </c>
      <c r="BT78" s="24">
        <v>75</v>
      </c>
      <c r="BU78" s="24">
        <v>55</v>
      </c>
      <c r="BV78" s="24">
        <v>628</v>
      </c>
      <c r="BX78" s="23" t="s">
        <v>98</v>
      </c>
      <c r="BY78" s="38">
        <v>29915</v>
      </c>
      <c r="BZ78" s="39">
        <f t="shared" si="3"/>
        <v>10.830686946347985</v>
      </c>
      <c r="CA78" s="39">
        <f t="shared" si="4"/>
        <v>10.262410162126024</v>
      </c>
      <c r="CB78" s="39">
        <f t="shared" si="5"/>
        <v>20.9928129700819</v>
      </c>
      <c r="CC78"/>
      <c r="CD78"/>
    </row>
    <row r="79" spans="1:82" ht="13" x14ac:dyDescent="0.3">
      <c r="A79" s="26">
        <v>70</v>
      </c>
      <c r="B79" s="23" t="s">
        <v>99</v>
      </c>
      <c r="C79" s="24">
        <v>24</v>
      </c>
      <c r="D79" s="24">
        <v>24</v>
      </c>
      <c r="E79" s="24">
        <v>44</v>
      </c>
      <c r="F79" s="24">
        <v>39</v>
      </c>
      <c r="G79" s="24">
        <v>32</v>
      </c>
      <c r="H79" s="24">
        <v>24</v>
      </c>
      <c r="I79" s="24">
        <v>10</v>
      </c>
      <c r="J79" s="24">
        <v>199</v>
      </c>
      <c r="K79" s="24">
        <v>21</v>
      </c>
      <c r="L79" s="24">
        <v>34</v>
      </c>
      <c r="M79" s="24">
        <v>54</v>
      </c>
      <c r="N79" s="24">
        <v>27</v>
      </c>
      <c r="O79" s="24">
        <v>19</v>
      </c>
      <c r="P79" s="24">
        <v>18</v>
      </c>
      <c r="Q79" s="24">
        <v>6</v>
      </c>
      <c r="R79" s="24">
        <v>181</v>
      </c>
      <c r="S79" s="24">
        <v>46</v>
      </c>
      <c r="T79" s="24">
        <v>64</v>
      </c>
      <c r="U79" s="24">
        <v>91</v>
      </c>
      <c r="V79" s="24">
        <v>66</v>
      </c>
      <c r="W79" s="24">
        <v>56</v>
      </c>
      <c r="X79" s="24">
        <v>44</v>
      </c>
      <c r="Y79" s="24">
        <v>17</v>
      </c>
      <c r="Z79" s="24">
        <v>379</v>
      </c>
      <c r="AA79" s="24">
        <v>38</v>
      </c>
      <c r="AB79" s="24">
        <v>31</v>
      </c>
      <c r="AC79" s="24">
        <v>34</v>
      </c>
      <c r="AD79" s="24">
        <v>28</v>
      </c>
      <c r="AE79" s="24">
        <v>27</v>
      </c>
      <c r="AF79" s="24">
        <v>23</v>
      </c>
      <c r="AG79" s="24">
        <v>18</v>
      </c>
      <c r="AH79" s="24">
        <v>197</v>
      </c>
      <c r="AI79" s="24">
        <v>33</v>
      </c>
      <c r="AJ79" s="24">
        <v>38</v>
      </c>
      <c r="AK79" s="24">
        <v>65</v>
      </c>
      <c r="AL79" s="24">
        <v>78</v>
      </c>
      <c r="AM79" s="24">
        <v>69</v>
      </c>
      <c r="AN79" s="24">
        <v>46</v>
      </c>
      <c r="AO79" s="24">
        <v>27</v>
      </c>
      <c r="AP79" s="24">
        <v>355</v>
      </c>
      <c r="AQ79" s="24">
        <v>70</v>
      </c>
      <c r="AR79" s="24">
        <v>68</v>
      </c>
      <c r="AS79" s="24">
        <v>96</v>
      </c>
      <c r="AT79" s="24">
        <v>103</v>
      </c>
      <c r="AU79" s="24">
        <v>95</v>
      </c>
      <c r="AV79" s="24">
        <v>71</v>
      </c>
      <c r="AW79" s="24">
        <v>47</v>
      </c>
      <c r="AX79" s="24">
        <v>553</v>
      </c>
      <c r="AY79" s="24">
        <v>63</v>
      </c>
      <c r="AZ79" s="24">
        <v>53</v>
      </c>
      <c r="BA79" s="24">
        <v>76</v>
      </c>
      <c r="BB79" s="24">
        <v>68</v>
      </c>
      <c r="BC79" s="24">
        <v>55</v>
      </c>
      <c r="BD79" s="24">
        <v>46</v>
      </c>
      <c r="BE79" s="24">
        <v>31</v>
      </c>
      <c r="BF79" s="24">
        <v>397</v>
      </c>
      <c r="BG79" s="24">
        <v>54</v>
      </c>
      <c r="BH79" s="24">
        <v>73</v>
      </c>
      <c r="BI79" s="24">
        <v>115</v>
      </c>
      <c r="BJ79" s="24">
        <v>100</v>
      </c>
      <c r="BK79" s="24">
        <v>91</v>
      </c>
      <c r="BL79" s="24">
        <v>64</v>
      </c>
      <c r="BM79" s="24">
        <v>34</v>
      </c>
      <c r="BN79" s="24">
        <v>539</v>
      </c>
      <c r="BO79" s="24">
        <v>116</v>
      </c>
      <c r="BP79" s="24">
        <v>129</v>
      </c>
      <c r="BQ79" s="24">
        <v>190</v>
      </c>
      <c r="BR79" s="24">
        <v>172</v>
      </c>
      <c r="BS79" s="24">
        <v>147</v>
      </c>
      <c r="BT79" s="24">
        <v>112</v>
      </c>
      <c r="BU79" s="24">
        <v>65</v>
      </c>
      <c r="BV79" s="24">
        <v>932</v>
      </c>
      <c r="BX79" s="23" t="s">
        <v>99</v>
      </c>
      <c r="BY79" s="38">
        <v>35576</v>
      </c>
      <c r="BZ79" s="39">
        <f t="shared" si="3"/>
        <v>10.653249381605576</v>
      </c>
      <c r="CA79" s="39">
        <f t="shared" si="4"/>
        <v>15.544187092421858</v>
      </c>
      <c r="CB79" s="39">
        <f t="shared" si="5"/>
        <v>26.197436474027434</v>
      </c>
      <c r="CC79"/>
      <c r="CD79"/>
    </row>
    <row r="80" spans="1:82" ht="13" x14ac:dyDescent="0.3">
      <c r="A80" s="26">
        <v>71</v>
      </c>
      <c r="B80" s="23" t="s">
        <v>100</v>
      </c>
      <c r="C80" s="24">
        <v>27</v>
      </c>
      <c r="D80" s="24">
        <v>19</v>
      </c>
      <c r="E80" s="24">
        <v>28</v>
      </c>
      <c r="F80" s="24">
        <v>29</v>
      </c>
      <c r="G80" s="24">
        <v>25</v>
      </c>
      <c r="H80" s="24">
        <v>10</v>
      </c>
      <c r="I80" s="24">
        <v>5</v>
      </c>
      <c r="J80" s="24">
        <v>141</v>
      </c>
      <c r="K80" s="24">
        <v>16</v>
      </c>
      <c r="L80" s="24">
        <v>25</v>
      </c>
      <c r="M80" s="24">
        <v>46</v>
      </c>
      <c r="N80" s="24">
        <v>25</v>
      </c>
      <c r="O80" s="24">
        <v>35</v>
      </c>
      <c r="P80" s="24">
        <v>16</v>
      </c>
      <c r="Q80" s="24">
        <v>10</v>
      </c>
      <c r="R80" s="24">
        <v>173</v>
      </c>
      <c r="S80" s="24">
        <v>43</v>
      </c>
      <c r="T80" s="24">
        <v>41</v>
      </c>
      <c r="U80" s="24">
        <v>75</v>
      </c>
      <c r="V80" s="24">
        <v>59</v>
      </c>
      <c r="W80" s="24">
        <v>59</v>
      </c>
      <c r="X80" s="24">
        <v>24</v>
      </c>
      <c r="Y80" s="24">
        <v>12</v>
      </c>
      <c r="Z80" s="24">
        <v>309</v>
      </c>
      <c r="AA80" s="24">
        <v>51</v>
      </c>
      <c r="AB80" s="24">
        <v>35</v>
      </c>
      <c r="AC80" s="24">
        <v>112</v>
      </c>
      <c r="AD80" s="24">
        <v>203</v>
      </c>
      <c r="AE80" s="24">
        <v>141</v>
      </c>
      <c r="AF80" s="24">
        <v>46</v>
      </c>
      <c r="AG80" s="24">
        <v>24</v>
      </c>
      <c r="AH80" s="24">
        <v>612</v>
      </c>
      <c r="AI80" s="24">
        <v>47</v>
      </c>
      <c r="AJ80" s="24">
        <v>40</v>
      </c>
      <c r="AK80" s="24">
        <v>65</v>
      </c>
      <c r="AL80" s="24">
        <v>69</v>
      </c>
      <c r="AM80" s="24">
        <v>57</v>
      </c>
      <c r="AN80" s="24">
        <v>35</v>
      </c>
      <c r="AO80" s="24">
        <v>21</v>
      </c>
      <c r="AP80" s="24">
        <v>333</v>
      </c>
      <c r="AQ80" s="24">
        <v>95</v>
      </c>
      <c r="AR80" s="24">
        <v>75</v>
      </c>
      <c r="AS80" s="24">
        <v>178</v>
      </c>
      <c r="AT80" s="24">
        <v>273</v>
      </c>
      <c r="AU80" s="24">
        <v>196</v>
      </c>
      <c r="AV80" s="24">
        <v>81</v>
      </c>
      <c r="AW80" s="24">
        <v>48</v>
      </c>
      <c r="AX80" s="24">
        <v>949</v>
      </c>
      <c r="AY80" s="24">
        <v>78</v>
      </c>
      <c r="AZ80" s="24">
        <v>53</v>
      </c>
      <c r="BA80" s="24">
        <v>138</v>
      </c>
      <c r="BB80" s="24">
        <v>234</v>
      </c>
      <c r="BC80" s="24">
        <v>166</v>
      </c>
      <c r="BD80" s="24">
        <v>54</v>
      </c>
      <c r="BE80" s="24">
        <v>28</v>
      </c>
      <c r="BF80" s="24">
        <v>757</v>
      </c>
      <c r="BG80" s="24">
        <v>66</v>
      </c>
      <c r="BH80" s="24">
        <v>68</v>
      </c>
      <c r="BI80" s="24">
        <v>110</v>
      </c>
      <c r="BJ80" s="24">
        <v>94</v>
      </c>
      <c r="BK80" s="24">
        <v>89</v>
      </c>
      <c r="BL80" s="24">
        <v>46</v>
      </c>
      <c r="BM80" s="24">
        <v>34</v>
      </c>
      <c r="BN80" s="24">
        <v>505</v>
      </c>
      <c r="BO80" s="24">
        <v>142</v>
      </c>
      <c r="BP80" s="24">
        <v>120</v>
      </c>
      <c r="BQ80" s="24">
        <v>246</v>
      </c>
      <c r="BR80" s="24">
        <v>331</v>
      </c>
      <c r="BS80" s="24">
        <v>256</v>
      </c>
      <c r="BT80" s="24">
        <v>106</v>
      </c>
      <c r="BU80" s="24">
        <v>59</v>
      </c>
      <c r="BV80" s="24">
        <v>1260</v>
      </c>
      <c r="BX80" s="23" t="s">
        <v>100</v>
      </c>
      <c r="BY80" s="38">
        <v>45818</v>
      </c>
      <c r="BZ80" s="39">
        <f t="shared" si="3"/>
        <v>6.744074381247545</v>
      </c>
      <c r="CA80" s="39">
        <f t="shared" si="4"/>
        <v>20.712383779300712</v>
      </c>
      <c r="CB80" s="39">
        <f t="shared" si="5"/>
        <v>27.500109127417172</v>
      </c>
      <c r="CC80"/>
      <c r="CD80"/>
    </row>
    <row r="81" spans="1:82" ht="13" x14ac:dyDescent="0.3">
      <c r="A81" s="26">
        <v>72</v>
      </c>
      <c r="B81" s="23" t="s">
        <v>101</v>
      </c>
      <c r="C81" s="24">
        <v>0</v>
      </c>
      <c r="D81" s="24">
        <v>0</v>
      </c>
      <c r="E81" s="24">
        <v>5</v>
      </c>
      <c r="F81" s="24">
        <v>0</v>
      </c>
      <c r="G81" s="24">
        <v>0</v>
      </c>
      <c r="H81" s="24">
        <v>0</v>
      </c>
      <c r="I81" s="24">
        <v>0</v>
      </c>
      <c r="J81" s="24">
        <v>5</v>
      </c>
      <c r="K81" s="24">
        <v>0</v>
      </c>
      <c r="L81" s="24">
        <v>0</v>
      </c>
      <c r="M81" s="24">
        <v>0</v>
      </c>
      <c r="N81" s="24">
        <v>0</v>
      </c>
      <c r="O81" s="24">
        <v>0</v>
      </c>
      <c r="P81" s="24">
        <v>0</v>
      </c>
      <c r="Q81" s="24">
        <v>0</v>
      </c>
      <c r="R81" s="24">
        <v>5</v>
      </c>
      <c r="S81" s="24">
        <v>0</v>
      </c>
      <c r="T81" s="24">
        <v>0</v>
      </c>
      <c r="U81" s="24">
        <v>5</v>
      </c>
      <c r="V81" s="24">
        <v>0</v>
      </c>
      <c r="W81" s="24">
        <v>5</v>
      </c>
      <c r="X81" s="24">
        <v>0</v>
      </c>
      <c r="Y81" s="24">
        <v>0</v>
      </c>
      <c r="Z81" s="24">
        <v>7</v>
      </c>
      <c r="AA81" s="24">
        <v>0</v>
      </c>
      <c r="AB81" s="24">
        <v>0</v>
      </c>
      <c r="AC81" s="24">
        <v>0</v>
      </c>
      <c r="AD81" s="24">
        <v>0</v>
      </c>
      <c r="AE81" s="24">
        <v>5</v>
      </c>
      <c r="AF81" s="24">
        <v>0</v>
      </c>
      <c r="AG81" s="24">
        <v>0</v>
      </c>
      <c r="AH81" s="24">
        <v>9</v>
      </c>
      <c r="AI81" s="24">
        <v>0</v>
      </c>
      <c r="AJ81" s="24">
        <v>0</v>
      </c>
      <c r="AK81" s="24">
        <v>7</v>
      </c>
      <c r="AL81" s="24">
        <v>0</v>
      </c>
      <c r="AM81" s="24">
        <v>5</v>
      </c>
      <c r="AN81" s="24">
        <v>0</v>
      </c>
      <c r="AO81" s="24">
        <v>0</v>
      </c>
      <c r="AP81" s="24">
        <v>13</v>
      </c>
      <c r="AQ81" s="24">
        <v>0</v>
      </c>
      <c r="AR81" s="24">
        <v>5</v>
      </c>
      <c r="AS81" s="24">
        <v>6</v>
      </c>
      <c r="AT81" s="24">
        <v>0</v>
      </c>
      <c r="AU81" s="24">
        <v>0</v>
      </c>
      <c r="AV81" s="24">
        <v>5</v>
      </c>
      <c r="AW81" s="24">
        <v>5</v>
      </c>
      <c r="AX81" s="24">
        <v>21</v>
      </c>
      <c r="AY81" s="24">
        <v>0</v>
      </c>
      <c r="AZ81" s="24">
        <v>0</v>
      </c>
      <c r="BA81" s="24">
        <v>0</v>
      </c>
      <c r="BB81" s="24">
        <v>0</v>
      </c>
      <c r="BC81" s="24">
        <v>5</v>
      </c>
      <c r="BD81" s="24">
        <v>0</v>
      </c>
      <c r="BE81" s="24">
        <v>0</v>
      </c>
      <c r="BF81" s="24">
        <v>9</v>
      </c>
      <c r="BG81" s="24">
        <v>0</v>
      </c>
      <c r="BH81" s="24">
        <v>0</v>
      </c>
      <c r="BI81" s="24">
        <v>7</v>
      </c>
      <c r="BJ81" s="24">
        <v>5</v>
      </c>
      <c r="BK81" s="24">
        <v>0</v>
      </c>
      <c r="BL81" s="24">
        <v>0</v>
      </c>
      <c r="BM81" s="24">
        <v>0</v>
      </c>
      <c r="BN81" s="24">
        <v>16</v>
      </c>
      <c r="BO81" s="24">
        <v>0</v>
      </c>
      <c r="BP81" s="24">
        <v>5</v>
      </c>
      <c r="BQ81" s="24">
        <v>9</v>
      </c>
      <c r="BR81" s="24">
        <v>5</v>
      </c>
      <c r="BS81" s="24">
        <v>5</v>
      </c>
      <c r="BT81" s="24">
        <v>5</v>
      </c>
      <c r="BU81" s="24">
        <v>5</v>
      </c>
      <c r="BV81" s="24">
        <v>29</v>
      </c>
      <c r="BX81" s="23" t="s">
        <v>101</v>
      </c>
      <c r="BY81" s="38">
        <v>3943</v>
      </c>
      <c r="BZ81" s="39">
        <f t="shared" si="3"/>
        <v>1.775297996449404</v>
      </c>
      <c r="CA81" s="39">
        <f t="shared" si="4"/>
        <v>5.325893989348212</v>
      </c>
      <c r="CB81" s="39">
        <f t="shared" si="5"/>
        <v>7.3548059852903878</v>
      </c>
      <c r="CC81"/>
      <c r="CD81"/>
    </row>
    <row r="82" spans="1:82" ht="13" x14ac:dyDescent="0.3">
      <c r="A82" s="26">
        <v>73</v>
      </c>
      <c r="B82" s="23" t="s">
        <v>102</v>
      </c>
      <c r="C82" s="24">
        <v>43</v>
      </c>
      <c r="D82" s="24">
        <v>44</v>
      </c>
      <c r="E82" s="24">
        <v>52</v>
      </c>
      <c r="F82" s="24">
        <v>37</v>
      </c>
      <c r="G82" s="24">
        <v>57</v>
      </c>
      <c r="H82" s="24">
        <v>48</v>
      </c>
      <c r="I82" s="24">
        <v>16</v>
      </c>
      <c r="J82" s="24">
        <v>299</v>
      </c>
      <c r="K82" s="24">
        <v>46</v>
      </c>
      <c r="L82" s="24">
        <v>51</v>
      </c>
      <c r="M82" s="24">
        <v>60</v>
      </c>
      <c r="N82" s="24">
        <v>55</v>
      </c>
      <c r="O82" s="24">
        <v>53</v>
      </c>
      <c r="P82" s="24">
        <v>20</v>
      </c>
      <c r="Q82" s="24">
        <v>15</v>
      </c>
      <c r="R82" s="24">
        <v>303</v>
      </c>
      <c r="S82" s="24">
        <v>87</v>
      </c>
      <c r="T82" s="24">
        <v>93</v>
      </c>
      <c r="U82" s="24">
        <v>114</v>
      </c>
      <c r="V82" s="24">
        <v>90</v>
      </c>
      <c r="W82" s="24">
        <v>114</v>
      </c>
      <c r="X82" s="24">
        <v>65</v>
      </c>
      <c r="Y82" s="24">
        <v>35</v>
      </c>
      <c r="Z82" s="24">
        <v>598</v>
      </c>
      <c r="AA82" s="24">
        <v>78</v>
      </c>
      <c r="AB82" s="24">
        <v>67</v>
      </c>
      <c r="AC82" s="24">
        <v>49</v>
      </c>
      <c r="AD82" s="24">
        <v>52</v>
      </c>
      <c r="AE82" s="24">
        <v>36</v>
      </c>
      <c r="AF82" s="24">
        <v>44</v>
      </c>
      <c r="AG82" s="24">
        <v>54</v>
      </c>
      <c r="AH82" s="24">
        <v>381</v>
      </c>
      <c r="AI82" s="24">
        <v>76</v>
      </c>
      <c r="AJ82" s="24">
        <v>68</v>
      </c>
      <c r="AK82" s="24">
        <v>97</v>
      </c>
      <c r="AL82" s="24">
        <v>114</v>
      </c>
      <c r="AM82" s="24">
        <v>100</v>
      </c>
      <c r="AN82" s="24">
        <v>69</v>
      </c>
      <c r="AO82" s="24">
        <v>56</v>
      </c>
      <c r="AP82" s="24">
        <v>588</v>
      </c>
      <c r="AQ82" s="24">
        <v>157</v>
      </c>
      <c r="AR82" s="24">
        <v>137</v>
      </c>
      <c r="AS82" s="24">
        <v>146</v>
      </c>
      <c r="AT82" s="24">
        <v>163</v>
      </c>
      <c r="AU82" s="24">
        <v>136</v>
      </c>
      <c r="AV82" s="24">
        <v>116</v>
      </c>
      <c r="AW82" s="24">
        <v>111</v>
      </c>
      <c r="AX82" s="24">
        <v>965</v>
      </c>
      <c r="AY82" s="24">
        <v>121</v>
      </c>
      <c r="AZ82" s="24">
        <v>110</v>
      </c>
      <c r="BA82" s="24">
        <v>103</v>
      </c>
      <c r="BB82" s="24">
        <v>91</v>
      </c>
      <c r="BC82" s="24">
        <v>95</v>
      </c>
      <c r="BD82" s="24">
        <v>93</v>
      </c>
      <c r="BE82" s="24">
        <v>73</v>
      </c>
      <c r="BF82" s="24">
        <v>681</v>
      </c>
      <c r="BG82" s="24">
        <v>124</v>
      </c>
      <c r="BH82" s="24">
        <v>120</v>
      </c>
      <c r="BI82" s="24">
        <v>160</v>
      </c>
      <c r="BJ82" s="24">
        <v>163</v>
      </c>
      <c r="BK82" s="24">
        <v>153</v>
      </c>
      <c r="BL82" s="24">
        <v>90</v>
      </c>
      <c r="BM82" s="24">
        <v>73</v>
      </c>
      <c r="BN82" s="24">
        <v>883</v>
      </c>
      <c r="BO82" s="24">
        <v>245</v>
      </c>
      <c r="BP82" s="24">
        <v>226</v>
      </c>
      <c r="BQ82" s="24">
        <v>263</v>
      </c>
      <c r="BR82" s="24">
        <v>258</v>
      </c>
      <c r="BS82" s="24">
        <v>248</v>
      </c>
      <c r="BT82" s="24">
        <v>182</v>
      </c>
      <c r="BU82" s="24">
        <v>146</v>
      </c>
      <c r="BV82" s="24">
        <v>1566</v>
      </c>
      <c r="BX82" s="23" t="s">
        <v>102</v>
      </c>
      <c r="BY82" s="38">
        <v>172607</v>
      </c>
      <c r="BZ82" s="39">
        <f t="shared" si="3"/>
        <v>3.4645176615085136</v>
      </c>
      <c r="CA82" s="39">
        <f t="shared" si="4"/>
        <v>5.5907350223339725</v>
      </c>
      <c r="CB82" s="39">
        <f t="shared" si="5"/>
        <v>9.0726332072279803</v>
      </c>
      <c r="CC82"/>
      <c r="CD82"/>
    </row>
    <row r="83" spans="1:82" ht="13" x14ac:dyDescent="0.3">
      <c r="A83" s="26">
        <v>74</v>
      </c>
      <c r="B83" s="23" t="s">
        <v>103</v>
      </c>
      <c r="C83" s="24">
        <v>30</v>
      </c>
      <c r="D83" s="24">
        <v>36</v>
      </c>
      <c r="E83" s="24">
        <v>47</v>
      </c>
      <c r="F83" s="24">
        <v>44</v>
      </c>
      <c r="G83" s="24">
        <v>38</v>
      </c>
      <c r="H83" s="24">
        <v>31</v>
      </c>
      <c r="I83" s="24">
        <v>13</v>
      </c>
      <c r="J83" s="24">
        <v>235</v>
      </c>
      <c r="K83" s="24">
        <v>35</v>
      </c>
      <c r="L83" s="24">
        <v>44</v>
      </c>
      <c r="M83" s="24">
        <v>56</v>
      </c>
      <c r="N83" s="24">
        <v>71</v>
      </c>
      <c r="O83" s="24">
        <v>36</v>
      </c>
      <c r="P83" s="24">
        <v>26</v>
      </c>
      <c r="Q83" s="24">
        <v>19</v>
      </c>
      <c r="R83" s="24">
        <v>290</v>
      </c>
      <c r="S83" s="24">
        <v>62</v>
      </c>
      <c r="T83" s="24">
        <v>82</v>
      </c>
      <c r="U83" s="24">
        <v>104</v>
      </c>
      <c r="V83" s="24">
        <v>122</v>
      </c>
      <c r="W83" s="24">
        <v>72</v>
      </c>
      <c r="X83" s="24">
        <v>56</v>
      </c>
      <c r="Y83" s="24">
        <v>32</v>
      </c>
      <c r="Z83" s="24">
        <v>528</v>
      </c>
      <c r="AA83" s="24">
        <v>50</v>
      </c>
      <c r="AB83" s="24">
        <v>56</v>
      </c>
      <c r="AC83" s="24">
        <v>41</v>
      </c>
      <c r="AD83" s="24">
        <v>54</v>
      </c>
      <c r="AE83" s="24">
        <v>52</v>
      </c>
      <c r="AF83" s="24">
        <v>35</v>
      </c>
      <c r="AG83" s="24">
        <v>30</v>
      </c>
      <c r="AH83" s="24">
        <v>324</v>
      </c>
      <c r="AI83" s="24">
        <v>60</v>
      </c>
      <c r="AJ83" s="24">
        <v>58</v>
      </c>
      <c r="AK83" s="24">
        <v>116</v>
      </c>
      <c r="AL83" s="24">
        <v>219</v>
      </c>
      <c r="AM83" s="24">
        <v>159</v>
      </c>
      <c r="AN83" s="24">
        <v>78</v>
      </c>
      <c r="AO83" s="24">
        <v>35</v>
      </c>
      <c r="AP83" s="24">
        <v>729</v>
      </c>
      <c r="AQ83" s="24">
        <v>112</v>
      </c>
      <c r="AR83" s="24">
        <v>115</v>
      </c>
      <c r="AS83" s="24">
        <v>162</v>
      </c>
      <c r="AT83" s="24">
        <v>270</v>
      </c>
      <c r="AU83" s="24">
        <v>214</v>
      </c>
      <c r="AV83" s="24">
        <v>114</v>
      </c>
      <c r="AW83" s="24">
        <v>63</v>
      </c>
      <c r="AX83" s="24">
        <v>1050</v>
      </c>
      <c r="AY83" s="24">
        <v>77</v>
      </c>
      <c r="AZ83" s="24">
        <v>94</v>
      </c>
      <c r="BA83" s="24">
        <v>92</v>
      </c>
      <c r="BB83" s="24">
        <v>97</v>
      </c>
      <c r="BC83" s="24">
        <v>87</v>
      </c>
      <c r="BD83" s="24">
        <v>67</v>
      </c>
      <c r="BE83" s="24">
        <v>43</v>
      </c>
      <c r="BF83" s="24">
        <v>560</v>
      </c>
      <c r="BG83" s="24">
        <v>95</v>
      </c>
      <c r="BH83" s="24">
        <v>103</v>
      </c>
      <c r="BI83" s="24">
        <v>173</v>
      </c>
      <c r="BJ83" s="24">
        <v>292</v>
      </c>
      <c r="BK83" s="24">
        <v>196</v>
      </c>
      <c r="BL83" s="24">
        <v>106</v>
      </c>
      <c r="BM83" s="24">
        <v>53</v>
      </c>
      <c r="BN83" s="24">
        <v>1019</v>
      </c>
      <c r="BO83" s="24">
        <v>173</v>
      </c>
      <c r="BP83" s="24">
        <v>196</v>
      </c>
      <c r="BQ83" s="24">
        <v>265</v>
      </c>
      <c r="BR83" s="24">
        <v>391</v>
      </c>
      <c r="BS83" s="24">
        <v>283</v>
      </c>
      <c r="BT83" s="24">
        <v>174</v>
      </c>
      <c r="BU83" s="24">
        <v>97</v>
      </c>
      <c r="BV83" s="24">
        <v>1577</v>
      </c>
      <c r="BX83" s="23" t="s">
        <v>103</v>
      </c>
      <c r="BY83" s="38">
        <v>237143</v>
      </c>
      <c r="BZ83" s="39">
        <f t="shared" si="3"/>
        <v>2.2265046828285047</v>
      </c>
      <c r="CA83" s="39">
        <f t="shared" si="4"/>
        <v>4.4277081760794124</v>
      </c>
      <c r="CB83" s="39">
        <f t="shared" si="5"/>
        <v>6.6499959939783171</v>
      </c>
      <c r="CC83"/>
      <c r="CD83"/>
    </row>
    <row r="84" spans="1:82" ht="13" x14ac:dyDescent="0.3">
      <c r="A84" s="26">
        <v>75</v>
      </c>
      <c r="B84" s="23" t="s">
        <v>104</v>
      </c>
      <c r="C84" s="24">
        <v>31</v>
      </c>
      <c r="D84" s="24">
        <v>30</v>
      </c>
      <c r="E84" s="24">
        <v>69</v>
      </c>
      <c r="F84" s="24">
        <v>49</v>
      </c>
      <c r="G84" s="24">
        <v>36</v>
      </c>
      <c r="H84" s="24">
        <v>26</v>
      </c>
      <c r="I84" s="24">
        <v>5</v>
      </c>
      <c r="J84" s="24">
        <v>258</v>
      </c>
      <c r="K84" s="24">
        <v>26</v>
      </c>
      <c r="L84" s="24">
        <v>61</v>
      </c>
      <c r="M84" s="24">
        <v>63</v>
      </c>
      <c r="N84" s="24">
        <v>45</v>
      </c>
      <c r="O84" s="24">
        <v>25</v>
      </c>
      <c r="P84" s="24">
        <v>23</v>
      </c>
      <c r="Q84" s="24">
        <v>8</v>
      </c>
      <c r="R84" s="24">
        <v>255</v>
      </c>
      <c r="S84" s="24">
        <v>59</v>
      </c>
      <c r="T84" s="24">
        <v>95</v>
      </c>
      <c r="U84" s="24">
        <v>129</v>
      </c>
      <c r="V84" s="24">
        <v>96</v>
      </c>
      <c r="W84" s="24">
        <v>66</v>
      </c>
      <c r="X84" s="24">
        <v>51</v>
      </c>
      <c r="Y84" s="24">
        <v>18</v>
      </c>
      <c r="Z84" s="24">
        <v>517</v>
      </c>
      <c r="AA84" s="24">
        <v>49</v>
      </c>
      <c r="AB84" s="24">
        <v>38</v>
      </c>
      <c r="AC84" s="24">
        <v>33</v>
      </c>
      <c r="AD84" s="24">
        <v>33</v>
      </c>
      <c r="AE84" s="24">
        <v>27</v>
      </c>
      <c r="AF84" s="24">
        <v>21</v>
      </c>
      <c r="AG84" s="24">
        <v>17</v>
      </c>
      <c r="AH84" s="24">
        <v>216</v>
      </c>
      <c r="AI84" s="24">
        <v>43</v>
      </c>
      <c r="AJ84" s="24">
        <v>43</v>
      </c>
      <c r="AK84" s="24">
        <v>90</v>
      </c>
      <c r="AL84" s="24">
        <v>92</v>
      </c>
      <c r="AM84" s="24">
        <v>77</v>
      </c>
      <c r="AN84" s="24">
        <v>40</v>
      </c>
      <c r="AO84" s="24">
        <v>49</v>
      </c>
      <c r="AP84" s="24">
        <v>429</v>
      </c>
      <c r="AQ84" s="24">
        <v>94</v>
      </c>
      <c r="AR84" s="24">
        <v>85</v>
      </c>
      <c r="AS84" s="24">
        <v>121</v>
      </c>
      <c r="AT84" s="24">
        <v>124</v>
      </c>
      <c r="AU84" s="24">
        <v>100</v>
      </c>
      <c r="AV84" s="24">
        <v>62</v>
      </c>
      <c r="AW84" s="24">
        <v>66</v>
      </c>
      <c r="AX84" s="24">
        <v>643</v>
      </c>
      <c r="AY84" s="24">
        <v>82</v>
      </c>
      <c r="AZ84" s="24">
        <v>73</v>
      </c>
      <c r="BA84" s="24">
        <v>102</v>
      </c>
      <c r="BB84" s="24">
        <v>80</v>
      </c>
      <c r="BC84" s="24">
        <v>65</v>
      </c>
      <c r="BD84" s="24">
        <v>50</v>
      </c>
      <c r="BE84" s="24">
        <v>23</v>
      </c>
      <c r="BF84" s="24">
        <v>475</v>
      </c>
      <c r="BG84" s="24">
        <v>66</v>
      </c>
      <c r="BH84" s="24">
        <v>107</v>
      </c>
      <c r="BI84" s="24">
        <v>150</v>
      </c>
      <c r="BJ84" s="24">
        <v>140</v>
      </c>
      <c r="BK84" s="24">
        <v>98</v>
      </c>
      <c r="BL84" s="24">
        <v>66</v>
      </c>
      <c r="BM84" s="24">
        <v>58</v>
      </c>
      <c r="BN84" s="24">
        <v>687</v>
      </c>
      <c r="BO84" s="24">
        <v>150</v>
      </c>
      <c r="BP84" s="24">
        <v>181</v>
      </c>
      <c r="BQ84" s="24">
        <v>248</v>
      </c>
      <c r="BR84" s="24">
        <v>219</v>
      </c>
      <c r="BS84" s="24">
        <v>164</v>
      </c>
      <c r="BT84" s="24">
        <v>117</v>
      </c>
      <c r="BU84" s="24">
        <v>83</v>
      </c>
      <c r="BV84" s="24">
        <v>1162</v>
      </c>
      <c r="BX84" s="23" t="s">
        <v>104</v>
      </c>
      <c r="BY84" s="38">
        <v>43716</v>
      </c>
      <c r="BZ84" s="39">
        <f t="shared" si="3"/>
        <v>11.826333607832373</v>
      </c>
      <c r="CA84" s="39">
        <f t="shared" si="4"/>
        <v>14.708573519992679</v>
      </c>
      <c r="CB84" s="39">
        <f t="shared" si="5"/>
        <v>26.580656967700612</v>
      </c>
      <c r="CC84"/>
      <c r="CD84"/>
    </row>
    <row r="85" spans="1:82" ht="13" x14ac:dyDescent="0.3">
      <c r="A85" s="26">
        <v>76</v>
      </c>
      <c r="B85" s="23" t="s">
        <v>105</v>
      </c>
      <c r="C85" s="24">
        <v>96</v>
      </c>
      <c r="D85" s="24">
        <v>127</v>
      </c>
      <c r="E85" s="24">
        <v>112</v>
      </c>
      <c r="F85" s="24">
        <v>145</v>
      </c>
      <c r="G85" s="24">
        <v>75</v>
      </c>
      <c r="H85" s="24">
        <v>54</v>
      </c>
      <c r="I85" s="24">
        <v>26</v>
      </c>
      <c r="J85" s="24">
        <v>629</v>
      </c>
      <c r="K85" s="24">
        <v>99</v>
      </c>
      <c r="L85" s="24">
        <v>129</v>
      </c>
      <c r="M85" s="24">
        <v>197</v>
      </c>
      <c r="N85" s="24">
        <v>150</v>
      </c>
      <c r="O85" s="24">
        <v>77</v>
      </c>
      <c r="P85" s="24">
        <v>37</v>
      </c>
      <c r="Q85" s="24">
        <v>25</v>
      </c>
      <c r="R85" s="24">
        <v>718</v>
      </c>
      <c r="S85" s="24">
        <v>198</v>
      </c>
      <c r="T85" s="24">
        <v>256</v>
      </c>
      <c r="U85" s="24">
        <v>311</v>
      </c>
      <c r="V85" s="24">
        <v>294</v>
      </c>
      <c r="W85" s="24">
        <v>149</v>
      </c>
      <c r="X85" s="24">
        <v>89</v>
      </c>
      <c r="Y85" s="24">
        <v>53</v>
      </c>
      <c r="Z85" s="24">
        <v>1347</v>
      </c>
      <c r="AA85" s="24">
        <v>154</v>
      </c>
      <c r="AB85" s="24">
        <v>118</v>
      </c>
      <c r="AC85" s="24">
        <v>142</v>
      </c>
      <c r="AD85" s="24">
        <v>180</v>
      </c>
      <c r="AE85" s="24">
        <v>146</v>
      </c>
      <c r="AF85" s="24">
        <v>74</v>
      </c>
      <c r="AG85" s="24">
        <v>61</v>
      </c>
      <c r="AH85" s="24">
        <v>873</v>
      </c>
      <c r="AI85" s="24">
        <v>130</v>
      </c>
      <c r="AJ85" s="24">
        <v>146</v>
      </c>
      <c r="AK85" s="24">
        <v>393</v>
      </c>
      <c r="AL85" s="24">
        <v>451</v>
      </c>
      <c r="AM85" s="24">
        <v>258</v>
      </c>
      <c r="AN85" s="24">
        <v>127</v>
      </c>
      <c r="AO85" s="24">
        <v>80</v>
      </c>
      <c r="AP85" s="24">
        <v>1586</v>
      </c>
      <c r="AQ85" s="24">
        <v>283</v>
      </c>
      <c r="AR85" s="24">
        <v>262</v>
      </c>
      <c r="AS85" s="24">
        <v>533</v>
      </c>
      <c r="AT85" s="24">
        <v>630</v>
      </c>
      <c r="AU85" s="24">
        <v>402</v>
      </c>
      <c r="AV85" s="24">
        <v>204</v>
      </c>
      <c r="AW85" s="24">
        <v>141</v>
      </c>
      <c r="AX85" s="24">
        <v>2454</v>
      </c>
      <c r="AY85" s="24">
        <v>251</v>
      </c>
      <c r="AZ85" s="24">
        <v>242</v>
      </c>
      <c r="BA85" s="24">
        <v>255</v>
      </c>
      <c r="BB85" s="24">
        <v>323</v>
      </c>
      <c r="BC85" s="24">
        <v>219</v>
      </c>
      <c r="BD85" s="24">
        <v>128</v>
      </c>
      <c r="BE85" s="24">
        <v>85</v>
      </c>
      <c r="BF85" s="24">
        <v>1499</v>
      </c>
      <c r="BG85" s="24">
        <v>229</v>
      </c>
      <c r="BH85" s="24">
        <v>276</v>
      </c>
      <c r="BI85" s="24">
        <v>591</v>
      </c>
      <c r="BJ85" s="24">
        <v>597</v>
      </c>
      <c r="BK85" s="24">
        <v>334</v>
      </c>
      <c r="BL85" s="24">
        <v>165</v>
      </c>
      <c r="BM85" s="24">
        <v>108</v>
      </c>
      <c r="BN85" s="24">
        <v>2305</v>
      </c>
      <c r="BO85" s="24">
        <v>479</v>
      </c>
      <c r="BP85" s="24">
        <v>519</v>
      </c>
      <c r="BQ85" s="24">
        <v>843</v>
      </c>
      <c r="BR85" s="24">
        <v>926</v>
      </c>
      <c r="BS85" s="24">
        <v>550</v>
      </c>
      <c r="BT85" s="24">
        <v>291</v>
      </c>
      <c r="BU85" s="24">
        <v>191</v>
      </c>
      <c r="BV85" s="24">
        <v>3807</v>
      </c>
      <c r="BX85" s="23" t="s">
        <v>105</v>
      </c>
      <c r="BY85" s="38">
        <v>309398</v>
      </c>
      <c r="BZ85" s="39">
        <f t="shared" si="3"/>
        <v>4.3536157311941253</v>
      </c>
      <c r="CA85" s="39">
        <f t="shared" si="4"/>
        <v>7.9315315548258232</v>
      </c>
      <c r="CB85" s="39">
        <f t="shared" si="5"/>
        <v>12.304539783709009</v>
      </c>
      <c r="CC85"/>
      <c r="CD85"/>
    </row>
    <row r="86" spans="1:82" ht="13" x14ac:dyDescent="0.3">
      <c r="A86" s="26">
        <v>77</v>
      </c>
      <c r="B86" s="23" t="s">
        <v>106</v>
      </c>
      <c r="C86" s="24">
        <v>12</v>
      </c>
      <c r="D86" s="24">
        <v>19</v>
      </c>
      <c r="E86" s="24">
        <v>44</v>
      </c>
      <c r="F86" s="24">
        <v>48</v>
      </c>
      <c r="G86" s="24">
        <v>44</v>
      </c>
      <c r="H86" s="24">
        <v>44</v>
      </c>
      <c r="I86" s="24">
        <v>8</v>
      </c>
      <c r="J86" s="24">
        <v>225</v>
      </c>
      <c r="K86" s="24">
        <v>5</v>
      </c>
      <c r="L86" s="24">
        <v>36</v>
      </c>
      <c r="M86" s="24">
        <v>57</v>
      </c>
      <c r="N86" s="24">
        <v>41</v>
      </c>
      <c r="O86" s="24">
        <v>39</v>
      </c>
      <c r="P86" s="24">
        <v>17</v>
      </c>
      <c r="Q86" s="24">
        <v>8</v>
      </c>
      <c r="R86" s="24">
        <v>209</v>
      </c>
      <c r="S86" s="24">
        <v>15</v>
      </c>
      <c r="T86" s="24">
        <v>55</v>
      </c>
      <c r="U86" s="24">
        <v>100</v>
      </c>
      <c r="V86" s="24">
        <v>92</v>
      </c>
      <c r="W86" s="24">
        <v>85</v>
      </c>
      <c r="X86" s="24">
        <v>64</v>
      </c>
      <c r="Y86" s="24">
        <v>18</v>
      </c>
      <c r="Z86" s="24">
        <v>435</v>
      </c>
      <c r="AA86" s="24">
        <v>14</v>
      </c>
      <c r="AB86" s="24">
        <v>16</v>
      </c>
      <c r="AC86" s="24">
        <v>26</v>
      </c>
      <c r="AD86" s="24">
        <v>48</v>
      </c>
      <c r="AE86" s="24">
        <v>56</v>
      </c>
      <c r="AF86" s="24">
        <v>38</v>
      </c>
      <c r="AG86" s="24">
        <v>27</v>
      </c>
      <c r="AH86" s="24">
        <v>221</v>
      </c>
      <c r="AI86" s="24">
        <v>12</v>
      </c>
      <c r="AJ86" s="24">
        <v>22</v>
      </c>
      <c r="AK86" s="24">
        <v>42</v>
      </c>
      <c r="AL86" s="24">
        <v>50</v>
      </c>
      <c r="AM86" s="24">
        <v>49</v>
      </c>
      <c r="AN86" s="24">
        <v>30</v>
      </c>
      <c r="AO86" s="24">
        <v>31</v>
      </c>
      <c r="AP86" s="24">
        <v>244</v>
      </c>
      <c r="AQ86" s="24">
        <v>24</v>
      </c>
      <c r="AR86" s="24">
        <v>35</v>
      </c>
      <c r="AS86" s="24">
        <v>68</v>
      </c>
      <c r="AT86" s="24">
        <v>99</v>
      </c>
      <c r="AU86" s="24">
        <v>105</v>
      </c>
      <c r="AV86" s="24">
        <v>76</v>
      </c>
      <c r="AW86" s="24">
        <v>58</v>
      </c>
      <c r="AX86" s="24">
        <v>461</v>
      </c>
      <c r="AY86" s="24">
        <v>25</v>
      </c>
      <c r="AZ86" s="24">
        <v>36</v>
      </c>
      <c r="BA86" s="24">
        <v>65</v>
      </c>
      <c r="BB86" s="24">
        <v>96</v>
      </c>
      <c r="BC86" s="24">
        <v>100</v>
      </c>
      <c r="BD86" s="24">
        <v>86</v>
      </c>
      <c r="BE86" s="24">
        <v>38</v>
      </c>
      <c r="BF86" s="24">
        <v>443</v>
      </c>
      <c r="BG86" s="24">
        <v>18</v>
      </c>
      <c r="BH86" s="24">
        <v>59</v>
      </c>
      <c r="BI86" s="24">
        <v>100</v>
      </c>
      <c r="BJ86" s="24">
        <v>94</v>
      </c>
      <c r="BK86" s="24">
        <v>90</v>
      </c>
      <c r="BL86" s="24">
        <v>53</v>
      </c>
      <c r="BM86" s="24">
        <v>41</v>
      </c>
      <c r="BN86" s="24">
        <v>448</v>
      </c>
      <c r="BO86" s="24">
        <v>39</v>
      </c>
      <c r="BP86" s="24">
        <v>96</v>
      </c>
      <c r="BQ86" s="24">
        <v>167</v>
      </c>
      <c r="BR86" s="24">
        <v>187</v>
      </c>
      <c r="BS86" s="24">
        <v>190</v>
      </c>
      <c r="BT86" s="24">
        <v>136</v>
      </c>
      <c r="BU86" s="24">
        <v>78</v>
      </c>
      <c r="BV86" s="24">
        <v>893</v>
      </c>
      <c r="BX86" s="23" t="s">
        <v>106</v>
      </c>
      <c r="BY86" s="38">
        <v>92392</v>
      </c>
      <c r="BZ86" s="39">
        <f t="shared" si="3"/>
        <v>4.7081998441423503</v>
      </c>
      <c r="CA86" s="39">
        <f t="shared" si="4"/>
        <v>4.9896094899991343</v>
      </c>
      <c r="CB86" s="39">
        <f t="shared" si="5"/>
        <v>9.6653389903887792</v>
      </c>
      <c r="CC86"/>
      <c r="CD86"/>
    </row>
    <row r="87" spans="1:82" ht="13" x14ac:dyDescent="0.3">
      <c r="A87" s="26">
        <v>78</v>
      </c>
      <c r="B87" s="23" t="s">
        <v>107</v>
      </c>
      <c r="C87" s="24">
        <v>39</v>
      </c>
      <c r="D87" s="24">
        <v>41</v>
      </c>
      <c r="E87" s="24">
        <v>38</v>
      </c>
      <c r="F87" s="24">
        <v>26</v>
      </c>
      <c r="G87" s="24">
        <v>40</v>
      </c>
      <c r="H87" s="24">
        <v>27</v>
      </c>
      <c r="I87" s="24">
        <v>21</v>
      </c>
      <c r="J87" s="24">
        <v>237</v>
      </c>
      <c r="K87" s="24">
        <v>43</v>
      </c>
      <c r="L87" s="24">
        <v>42</v>
      </c>
      <c r="M87" s="24">
        <v>46</v>
      </c>
      <c r="N87" s="24">
        <v>29</v>
      </c>
      <c r="O87" s="24">
        <v>27</v>
      </c>
      <c r="P87" s="24">
        <v>20</v>
      </c>
      <c r="Q87" s="24">
        <v>6</v>
      </c>
      <c r="R87" s="24">
        <v>217</v>
      </c>
      <c r="S87" s="24">
        <v>79</v>
      </c>
      <c r="T87" s="24">
        <v>85</v>
      </c>
      <c r="U87" s="24">
        <v>86</v>
      </c>
      <c r="V87" s="24">
        <v>56</v>
      </c>
      <c r="W87" s="24">
        <v>71</v>
      </c>
      <c r="X87" s="24">
        <v>52</v>
      </c>
      <c r="Y87" s="24">
        <v>25</v>
      </c>
      <c r="Z87" s="24">
        <v>455</v>
      </c>
      <c r="AA87" s="24">
        <v>97</v>
      </c>
      <c r="AB87" s="24">
        <v>78</v>
      </c>
      <c r="AC87" s="24">
        <v>32</v>
      </c>
      <c r="AD87" s="24">
        <v>32</v>
      </c>
      <c r="AE87" s="24">
        <v>38</v>
      </c>
      <c r="AF87" s="24">
        <v>23</v>
      </c>
      <c r="AG87" s="24">
        <v>28</v>
      </c>
      <c r="AH87" s="24">
        <v>329</v>
      </c>
      <c r="AI87" s="24">
        <v>80</v>
      </c>
      <c r="AJ87" s="24">
        <v>69</v>
      </c>
      <c r="AK87" s="24">
        <v>65</v>
      </c>
      <c r="AL87" s="24">
        <v>135</v>
      </c>
      <c r="AM87" s="24">
        <v>101</v>
      </c>
      <c r="AN87" s="24">
        <v>69</v>
      </c>
      <c r="AO87" s="24">
        <v>44</v>
      </c>
      <c r="AP87" s="24">
        <v>566</v>
      </c>
      <c r="AQ87" s="24">
        <v>177</v>
      </c>
      <c r="AR87" s="24">
        <v>146</v>
      </c>
      <c r="AS87" s="24">
        <v>100</v>
      </c>
      <c r="AT87" s="24">
        <v>167</v>
      </c>
      <c r="AU87" s="24">
        <v>142</v>
      </c>
      <c r="AV87" s="24">
        <v>88</v>
      </c>
      <c r="AW87" s="24">
        <v>78</v>
      </c>
      <c r="AX87" s="24">
        <v>893</v>
      </c>
      <c r="AY87" s="24">
        <v>137</v>
      </c>
      <c r="AZ87" s="24">
        <v>120</v>
      </c>
      <c r="BA87" s="24">
        <v>73</v>
      </c>
      <c r="BB87" s="24">
        <v>57</v>
      </c>
      <c r="BC87" s="24">
        <v>80</v>
      </c>
      <c r="BD87" s="24">
        <v>52</v>
      </c>
      <c r="BE87" s="24">
        <v>46</v>
      </c>
      <c r="BF87" s="24">
        <v>569</v>
      </c>
      <c r="BG87" s="24">
        <v>122</v>
      </c>
      <c r="BH87" s="24">
        <v>111</v>
      </c>
      <c r="BI87" s="24">
        <v>112</v>
      </c>
      <c r="BJ87" s="24">
        <v>162</v>
      </c>
      <c r="BK87" s="24">
        <v>133</v>
      </c>
      <c r="BL87" s="24">
        <v>91</v>
      </c>
      <c r="BM87" s="24">
        <v>49</v>
      </c>
      <c r="BN87" s="24">
        <v>785</v>
      </c>
      <c r="BO87" s="24">
        <v>258</v>
      </c>
      <c r="BP87" s="24">
        <v>232</v>
      </c>
      <c r="BQ87" s="24">
        <v>186</v>
      </c>
      <c r="BR87" s="24">
        <v>223</v>
      </c>
      <c r="BS87" s="24">
        <v>213</v>
      </c>
      <c r="BT87" s="24">
        <v>142</v>
      </c>
      <c r="BU87" s="24">
        <v>100</v>
      </c>
      <c r="BV87" s="24">
        <v>1350</v>
      </c>
      <c r="BX87" s="23" t="s">
        <v>107</v>
      </c>
      <c r="BY87" s="38">
        <v>157467</v>
      </c>
      <c r="BZ87" s="39">
        <f t="shared" si="3"/>
        <v>2.8894943067436349</v>
      </c>
      <c r="CA87" s="39">
        <f t="shared" si="4"/>
        <v>5.671029485543003</v>
      </c>
      <c r="CB87" s="39">
        <f t="shared" si="5"/>
        <v>8.573224866162434</v>
      </c>
      <c r="CC87"/>
      <c r="CD87"/>
    </row>
    <row r="88" spans="1:82" ht="13" x14ac:dyDescent="0.3">
      <c r="A88" s="26">
        <v>79</v>
      </c>
      <c r="B88" s="23" t="s">
        <v>108</v>
      </c>
      <c r="C88" s="24">
        <v>5</v>
      </c>
      <c r="D88" s="24">
        <v>5</v>
      </c>
      <c r="E88" s="24">
        <v>0</v>
      </c>
      <c r="F88" s="24">
        <v>6</v>
      </c>
      <c r="G88" s="24">
        <v>0</v>
      </c>
      <c r="H88" s="24">
        <v>0</v>
      </c>
      <c r="I88" s="24">
        <v>5</v>
      </c>
      <c r="J88" s="24">
        <v>22</v>
      </c>
      <c r="K88" s="24">
        <v>6</v>
      </c>
      <c r="L88" s="24">
        <v>5</v>
      </c>
      <c r="M88" s="24">
        <v>6</v>
      </c>
      <c r="N88" s="24">
        <v>0</v>
      </c>
      <c r="O88" s="24">
        <v>5</v>
      </c>
      <c r="P88" s="24">
        <v>0</v>
      </c>
      <c r="Q88" s="24">
        <v>0</v>
      </c>
      <c r="R88" s="24">
        <v>30</v>
      </c>
      <c r="S88" s="24">
        <v>11</v>
      </c>
      <c r="T88" s="24">
        <v>9</v>
      </c>
      <c r="U88" s="24">
        <v>12</v>
      </c>
      <c r="V88" s="24">
        <v>11</v>
      </c>
      <c r="W88" s="24">
        <v>5</v>
      </c>
      <c r="X88" s="24">
        <v>5</v>
      </c>
      <c r="Y88" s="24">
        <v>5</v>
      </c>
      <c r="Z88" s="24">
        <v>53</v>
      </c>
      <c r="AA88" s="24">
        <v>0</v>
      </c>
      <c r="AB88" s="24">
        <v>5</v>
      </c>
      <c r="AC88" s="24">
        <v>0</v>
      </c>
      <c r="AD88" s="24">
        <v>5</v>
      </c>
      <c r="AE88" s="24">
        <v>0</v>
      </c>
      <c r="AF88" s="24">
        <v>5</v>
      </c>
      <c r="AG88" s="24">
        <v>0</v>
      </c>
      <c r="AH88" s="24">
        <v>16</v>
      </c>
      <c r="AI88" s="24">
        <v>0</v>
      </c>
      <c r="AJ88" s="24">
        <v>0</v>
      </c>
      <c r="AK88" s="24">
        <v>8</v>
      </c>
      <c r="AL88" s="24">
        <v>5</v>
      </c>
      <c r="AM88" s="24">
        <v>5</v>
      </c>
      <c r="AN88" s="24">
        <v>0</v>
      </c>
      <c r="AO88" s="24">
        <v>0</v>
      </c>
      <c r="AP88" s="24">
        <v>22</v>
      </c>
      <c r="AQ88" s="24">
        <v>0</v>
      </c>
      <c r="AR88" s="24">
        <v>5</v>
      </c>
      <c r="AS88" s="24">
        <v>11</v>
      </c>
      <c r="AT88" s="24">
        <v>6</v>
      </c>
      <c r="AU88" s="24">
        <v>5</v>
      </c>
      <c r="AV88" s="24">
        <v>7</v>
      </c>
      <c r="AW88" s="24">
        <v>0</v>
      </c>
      <c r="AX88" s="24">
        <v>36</v>
      </c>
      <c r="AY88" s="24">
        <v>0</v>
      </c>
      <c r="AZ88" s="24">
        <v>6</v>
      </c>
      <c r="BA88" s="24">
        <v>5</v>
      </c>
      <c r="BB88" s="24">
        <v>9</v>
      </c>
      <c r="BC88" s="24">
        <v>0</v>
      </c>
      <c r="BD88" s="24">
        <v>8</v>
      </c>
      <c r="BE88" s="24">
        <v>0</v>
      </c>
      <c r="BF88" s="24">
        <v>37</v>
      </c>
      <c r="BG88" s="24">
        <v>10</v>
      </c>
      <c r="BH88" s="24">
        <v>8</v>
      </c>
      <c r="BI88" s="24">
        <v>14</v>
      </c>
      <c r="BJ88" s="24">
        <v>6</v>
      </c>
      <c r="BK88" s="24">
        <v>7</v>
      </c>
      <c r="BL88" s="24">
        <v>5</v>
      </c>
      <c r="BM88" s="24">
        <v>0</v>
      </c>
      <c r="BN88" s="24">
        <v>54</v>
      </c>
      <c r="BO88" s="24">
        <v>14</v>
      </c>
      <c r="BP88" s="24">
        <v>18</v>
      </c>
      <c r="BQ88" s="24">
        <v>21</v>
      </c>
      <c r="BR88" s="24">
        <v>16</v>
      </c>
      <c r="BS88" s="24">
        <v>7</v>
      </c>
      <c r="BT88" s="24">
        <v>13</v>
      </c>
      <c r="BU88" s="24">
        <v>5</v>
      </c>
      <c r="BV88" s="24">
        <v>87</v>
      </c>
      <c r="BX88" s="23" t="s">
        <v>108</v>
      </c>
      <c r="BY88" s="38">
        <v>6437</v>
      </c>
      <c r="BZ88" s="39">
        <f t="shared" si="3"/>
        <v>8.2336492154730472</v>
      </c>
      <c r="CA88" s="39">
        <f t="shared" si="4"/>
        <v>5.5926673916420695</v>
      </c>
      <c r="CB88" s="39">
        <f t="shared" si="5"/>
        <v>13.515612863135001</v>
      </c>
      <c r="CC88"/>
      <c r="CD88"/>
    </row>
    <row r="89" spans="1:82" ht="13" x14ac:dyDescent="0.3">
      <c r="A89" s="26">
        <v>80</v>
      </c>
      <c r="B89" s="23" t="s">
        <v>130</v>
      </c>
      <c r="C89" s="24">
        <v>2068</v>
      </c>
      <c r="D89" s="24">
        <v>1995</v>
      </c>
      <c r="E89" s="24">
        <v>2861</v>
      </c>
      <c r="F89" s="24">
        <v>3074</v>
      </c>
      <c r="G89" s="24">
        <v>2929</v>
      </c>
      <c r="H89" s="24">
        <v>1941</v>
      </c>
      <c r="I89" s="24">
        <v>1028</v>
      </c>
      <c r="J89" s="24">
        <v>15895</v>
      </c>
      <c r="K89" s="24">
        <v>1864</v>
      </c>
      <c r="L89" s="24">
        <v>2415</v>
      </c>
      <c r="M89" s="24">
        <v>3756</v>
      </c>
      <c r="N89" s="24">
        <v>3316</v>
      </c>
      <c r="O89" s="24">
        <v>2380</v>
      </c>
      <c r="P89" s="24">
        <v>1252</v>
      </c>
      <c r="Q89" s="24">
        <v>778</v>
      </c>
      <c r="R89" s="24">
        <v>15758</v>
      </c>
      <c r="S89" s="24">
        <v>3930</v>
      </c>
      <c r="T89" s="24">
        <v>4408</v>
      </c>
      <c r="U89" s="24">
        <v>6621</v>
      </c>
      <c r="V89" s="24">
        <v>6391</v>
      </c>
      <c r="W89" s="24">
        <v>5306</v>
      </c>
      <c r="X89" s="24">
        <v>3196</v>
      </c>
      <c r="Y89" s="24">
        <v>1804</v>
      </c>
      <c r="Z89" s="24">
        <v>31652</v>
      </c>
      <c r="AA89" s="24">
        <v>3175</v>
      </c>
      <c r="AB89" s="24">
        <v>2670</v>
      </c>
      <c r="AC89" s="24">
        <v>2667</v>
      </c>
      <c r="AD89" s="24">
        <v>3516</v>
      </c>
      <c r="AE89" s="24">
        <v>3048</v>
      </c>
      <c r="AF89" s="24">
        <v>2011</v>
      </c>
      <c r="AG89" s="24">
        <v>1848</v>
      </c>
      <c r="AH89" s="24">
        <v>18936</v>
      </c>
      <c r="AI89" s="24">
        <v>3008</v>
      </c>
      <c r="AJ89" s="24">
        <v>3114</v>
      </c>
      <c r="AK89" s="24">
        <v>5469</v>
      </c>
      <c r="AL89" s="24">
        <v>7276</v>
      </c>
      <c r="AM89" s="24">
        <v>5374</v>
      </c>
      <c r="AN89" s="24">
        <v>3154</v>
      </c>
      <c r="AO89" s="24">
        <v>2469</v>
      </c>
      <c r="AP89" s="24">
        <v>29858</v>
      </c>
      <c r="AQ89" s="24">
        <v>6178</v>
      </c>
      <c r="AR89" s="24">
        <v>5785</v>
      </c>
      <c r="AS89" s="24">
        <v>8135</v>
      </c>
      <c r="AT89" s="24">
        <v>10794</v>
      </c>
      <c r="AU89" s="24">
        <v>8426</v>
      </c>
      <c r="AV89" s="24">
        <v>5167</v>
      </c>
      <c r="AW89" s="24">
        <v>4318</v>
      </c>
      <c r="AX89" s="24">
        <v>48793</v>
      </c>
      <c r="AY89" s="24">
        <v>5240</v>
      </c>
      <c r="AZ89" s="24">
        <v>4666</v>
      </c>
      <c r="BA89" s="24">
        <v>5530</v>
      </c>
      <c r="BB89" s="24">
        <v>6588</v>
      </c>
      <c r="BC89" s="24">
        <v>5978</v>
      </c>
      <c r="BD89" s="24">
        <v>3955</v>
      </c>
      <c r="BE89" s="24">
        <v>2877</v>
      </c>
      <c r="BF89" s="24">
        <v>34832</v>
      </c>
      <c r="BG89" s="24">
        <v>4868</v>
      </c>
      <c r="BH89" s="24">
        <v>5528</v>
      </c>
      <c r="BI89" s="24">
        <v>9225</v>
      </c>
      <c r="BJ89" s="24">
        <v>10590</v>
      </c>
      <c r="BK89" s="24">
        <v>7756</v>
      </c>
      <c r="BL89" s="24">
        <v>4406</v>
      </c>
      <c r="BM89" s="24">
        <v>3245</v>
      </c>
      <c r="BN89" s="24">
        <v>45617</v>
      </c>
      <c r="BO89" s="24">
        <v>10109</v>
      </c>
      <c r="BP89" s="24">
        <v>10194</v>
      </c>
      <c r="BQ89" s="24">
        <v>14751</v>
      </c>
      <c r="BR89" s="24">
        <v>17181</v>
      </c>
      <c r="BS89" s="24">
        <v>13731</v>
      </c>
      <c r="BT89" s="24">
        <v>8363</v>
      </c>
      <c r="BU89" s="24">
        <v>6121</v>
      </c>
      <c r="BV89" s="24">
        <v>80449</v>
      </c>
      <c r="BX89" s="40" t="s">
        <v>130</v>
      </c>
      <c r="BY89" s="41">
        <v>6630631</v>
      </c>
      <c r="BZ89" s="42">
        <f t="shared" si="3"/>
        <v>4.773602994948746</v>
      </c>
      <c r="CA89" s="42">
        <f t="shared" si="4"/>
        <v>7.3587264922448554</v>
      </c>
      <c r="CB89" s="42">
        <f t="shared" si="5"/>
        <v>12.13293274802956</v>
      </c>
      <c r="CC89"/>
      <c r="CD89"/>
    </row>
    <row r="90" spans="1:82" x14ac:dyDescent="0.25">
      <c r="CC90"/>
      <c r="CD90"/>
    </row>
    <row r="91" spans="1:82" ht="13" thickBot="1" x14ac:dyDescent="0.3">
      <c r="CC91"/>
      <c r="CD91"/>
    </row>
    <row r="92" spans="1:82" ht="12.75" customHeight="1" thickBot="1" x14ac:dyDescent="0.3">
      <c r="A92" s="12" t="s">
        <v>109</v>
      </c>
      <c r="B92" s="20" t="s">
        <v>110</v>
      </c>
    </row>
    <row r="93" spans="1:82" x14ac:dyDescent="0.25">
      <c r="A93" s="12" t="s">
        <v>111</v>
      </c>
      <c r="B93" s="20" t="s">
        <v>112</v>
      </c>
    </row>
    <row r="95" spans="1:82" ht="12.75" customHeight="1" thickBot="1" x14ac:dyDescent="0.3">
      <c r="A95" s="12" t="s">
        <v>113</v>
      </c>
      <c r="B95" s="20" t="s">
        <v>114</v>
      </c>
    </row>
    <row r="96" spans="1:82" ht="12.75" customHeight="1" thickBot="1" x14ac:dyDescent="0.3">
      <c r="A96" s="12" t="s">
        <v>115</v>
      </c>
      <c r="B96" s="20" t="s">
        <v>116</v>
      </c>
    </row>
    <row r="97" spans="1:2" ht="12.75" customHeight="1" thickBot="1" x14ac:dyDescent="0.3">
      <c r="A97" s="12" t="s">
        <v>117</v>
      </c>
      <c r="B97" s="20" t="s">
        <v>118</v>
      </c>
    </row>
    <row r="98" spans="1:2" ht="12.75" customHeight="1" thickBot="1" x14ac:dyDescent="0.3">
      <c r="A98" s="12" t="s">
        <v>119</v>
      </c>
      <c r="B98" s="20" t="s">
        <v>120</v>
      </c>
    </row>
    <row r="99" spans="1:2" ht="12.75" customHeight="1" thickBot="1" x14ac:dyDescent="0.3">
      <c r="A99" s="12" t="s">
        <v>121</v>
      </c>
      <c r="B99" s="20" t="s">
        <v>122</v>
      </c>
    </row>
    <row r="100" spans="1:2" ht="12.75" customHeight="1" thickBot="1" x14ac:dyDescent="0.3">
      <c r="A100" s="12" t="s">
        <v>123</v>
      </c>
      <c r="B100" s="20" t="s">
        <v>124</v>
      </c>
    </row>
    <row r="101" spans="1:2" ht="12.75" customHeight="1" x14ac:dyDescent="0.25">
      <c r="A101" s="12" t="s">
        <v>125</v>
      </c>
      <c r="B101" s="20" t="s">
        <v>126</v>
      </c>
    </row>
    <row r="102" spans="1:2" ht="24" customHeight="1" x14ac:dyDescent="0.25">
      <c r="A102" s="7"/>
    </row>
  </sheetData>
  <sheetProtection sheet="1" objects="1" scenarios="1"/>
  <mergeCells count="13">
    <mergeCell ref="C8:J8"/>
    <mergeCell ref="K8:R8"/>
    <mergeCell ref="S8:Z8"/>
    <mergeCell ref="AA8:AH8"/>
    <mergeCell ref="C6:BV6"/>
    <mergeCell ref="C7:Z7"/>
    <mergeCell ref="AA7:AX7"/>
    <mergeCell ref="AY7:BV7"/>
    <mergeCell ref="AI8:AP8"/>
    <mergeCell ref="AQ8:AX8"/>
    <mergeCell ref="AY8:BF8"/>
    <mergeCell ref="BG8:BN8"/>
    <mergeCell ref="BO8:BV8"/>
  </mergeCells>
  <phoneticPr fontId="4" type="noConversion"/>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82E65-CF88-4726-8ABB-52E2727A1E30}">
  <sheetPr>
    <tabColor theme="3" tint="-0.499984740745262"/>
    <pageSetUpPr fitToPage="1"/>
  </sheetPr>
  <dimension ref="C1:AQ103"/>
  <sheetViews>
    <sheetView showGridLines="0" showRowColHeaders="0" tabSelected="1" zoomScale="75" zoomScaleNormal="75" workbookViewId="0">
      <selection activeCell="C1" sqref="C1:AA1"/>
    </sheetView>
  </sheetViews>
  <sheetFormatPr defaultRowHeight="12.5" x14ac:dyDescent="0.25"/>
  <cols>
    <col min="1" max="2" width="0.90625" style="44" customWidth="1"/>
    <col min="3" max="12" width="8.08984375" style="44" customWidth="1"/>
    <col min="13" max="17" width="0.7265625" style="44" customWidth="1"/>
    <col min="18" max="18" width="8.7265625" style="44"/>
    <col min="19" max="19" width="2.08984375" style="44" bestFit="1" customWidth="1"/>
    <col min="20" max="20" width="16.90625" style="44" customWidth="1"/>
    <col min="21" max="23" width="8.7265625" style="44"/>
    <col min="24" max="24" width="8.7265625" style="45"/>
    <col min="25" max="27" width="8.7265625" style="44"/>
    <col min="28" max="29" width="8.7265625" style="43"/>
    <col min="30" max="30" width="17.54296875" style="43" customWidth="1"/>
    <col min="31" max="43" width="8.7265625" style="43"/>
    <col min="44" max="16384" width="8.7265625" style="44"/>
  </cols>
  <sheetData>
    <row r="1" spans="3:43" ht="51" customHeight="1" x14ac:dyDescent="0.25">
      <c r="C1" s="71" t="s">
        <v>144</v>
      </c>
      <c r="D1" s="71"/>
      <c r="E1" s="71"/>
      <c r="F1" s="71"/>
      <c r="G1" s="71"/>
      <c r="H1" s="71"/>
      <c r="I1" s="71"/>
      <c r="J1" s="71"/>
      <c r="K1" s="71"/>
      <c r="L1" s="71"/>
      <c r="M1" s="71"/>
      <c r="N1" s="71"/>
      <c r="O1" s="71"/>
      <c r="P1" s="71"/>
      <c r="Q1" s="71"/>
      <c r="R1" s="71"/>
      <c r="S1" s="71"/>
      <c r="T1" s="71"/>
      <c r="U1" s="71"/>
      <c r="V1" s="71"/>
      <c r="W1" s="71"/>
      <c r="X1" s="71"/>
      <c r="Y1" s="71"/>
      <c r="Z1" s="71"/>
      <c r="AA1" s="71"/>
      <c r="AC1" s="58"/>
      <c r="AD1" s="58"/>
      <c r="AE1" s="58"/>
      <c r="AF1" s="58"/>
      <c r="AG1" s="58"/>
      <c r="AH1" s="58"/>
      <c r="AI1" s="58"/>
      <c r="AJ1" s="58"/>
      <c r="AK1" s="58"/>
      <c r="AL1" s="58"/>
      <c r="AM1" s="58"/>
      <c r="AN1" s="58"/>
      <c r="AO1" s="58"/>
      <c r="AP1" s="58"/>
      <c r="AQ1" s="58"/>
    </row>
    <row r="2" spans="3:43" ht="13" x14ac:dyDescent="0.25">
      <c r="C2" s="72" t="s">
        <v>134</v>
      </c>
      <c r="D2" s="72"/>
      <c r="E2" s="72"/>
      <c r="F2" s="72"/>
      <c r="G2" s="72"/>
      <c r="H2" s="72"/>
      <c r="I2" s="72"/>
      <c r="J2" s="72"/>
      <c r="K2" s="72"/>
      <c r="L2" s="72"/>
      <c r="M2" s="72"/>
      <c r="N2" s="72"/>
      <c r="O2" s="72"/>
      <c r="P2" s="72"/>
      <c r="Q2" s="72"/>
      <c r="R2" s="72"/>
      <c r="S2" s="72"/>
      <c r="T2" s="72"/>
      <c r="U2" s="72"/>
      <c r="V2" s="72"/>
      <c r="W2" s="72"/>
      <c r="X2" s="72"/>
      <c r="Y2" s="72"/>
      <c r="Z2" s="72"/>
      <c r="AA2" s="72"/>
      <c r="AC2" s="62" t="s">
        <v>18</v>
      </c>
      <c r="AD2" s="62" t="s">
        <v>127</v>
      </c>
      <c r="AE2" s="62" t="s">
        <v>139</v>
      </c>
      <c r="AF2" s="58"/>
      <c r="AG2" s="58"/>
      <c r="AH2" s="58"/>
      <c r="AI2" s="58"/>
      <c r="AJ2" s="58"/>
      <c r="AK2" s="58"/>
      <c r="AL2" s="58"/>
      <c r="AM2" s="58"/>
      <c r="AN2" s="58"/>
      <c r="AO2" s="58"/>
      <c r="AP2" s="58"/>
      <c r="AQ2" s="58"/>
    </row>
    <row r="3" spans="3:43" ht="4" customHeight="1" x14ac:dyDescent="0.25">
      <c r="AC3" s="62" t="s">
        <v>19</v>
      </c>
      <c r="AD3" s="62" t="s">
        <v>129</v>
      </c>
      <c r="AE3" s="62" t="s">
        <v>140</v>
      </c>
      <c r="AF3" s="58"/>
      <c r="AG3" s="58"/>
      <c r="AH3" s="58"/>
      <c r="AI3" s="58"/>
      <c r="AJ3" s="58"/>
      <c r="AK3" s="58"/>
      <c r="AL3" s="58"/>
      <c r="AM3" s="58"/>
      <c r="AN3" s="58"/>
      <c r="AO3" s="58"/>
      <c r="AP3" s="58"/>
      <c r="AQ3" s="58"/>
    </row>
    <row r="4" spans="3:43" ht="4" customHeight="1" x14ac:dyDescent="0.25">
      <c r="AC4" s="62" t="s">
        <v>20</v>
      </c>
      <c r="AD4" s="62" t="s">
        <v>128</v>
      </c>
      <c r="AE4" s="62" t="s">
        <v>141</v>
      </c>
      <c r="AF4" s="58"/>
      <c r="AG4" s="58"/>
      <c r="AH4" s="58"/>
      <c r="AI4" s="58"/>
      <c r="AJ4" s="58"/>
      <c r="AK4" s="58"/>
      <c r="AL4" s="58"/>
      <c r="AM4" s="58"/>
      <c r="AN4" s="58"/>
      <c r="AO4" s="58"/>
      <c r="AP4" s="58"/>
      <c r="AQ4" s="58"/>
    </row>
    <row r="5" spans="3:43" ht="4" customHeight="1" x14ac:dyDescent="0.25">
      <c r="AC5" s="58"/>
      <c r="AD5" s="58"/>
      <c r="AE5" s="58"/>
      <c r="AF5" s="62"/>
      <c r="AG5" s="58"/>
      <c r="AH5" s="58"/>
      <c r="AI5" s="58"/>
      <c r="AJ5" s="58"/>
      <c r="AK5" s="58"/>
      <c r="AL5" s="58"/>
      <c r="AM5" s="58"/>
      <c r="AN5" s="58"/>
      <c r="AO5" s="58"/>
      <c r="AP5" s="58"/>
      <c r="AQ5" s="58"/>
    </row>
    <row r="6" spans="3:43" ht="4" customHeight="1" x14ac:dyDescent="0.25">
      <c r="AC6" s="44"/>
      <c r="AD6" s="44"/>
      <c r="AE6" s="58"/>
      <c r="AF6" s="62"/>
      <c r="AG6" s="58"/>
      <c r="AH6" s="58"/>
      <c r="AI6" s="58"/>
      <c r="AJ6" s="58"/>
      <c r="AK6" s="58"/>
      <c r="AL6" s="58"/>
      <c r="AM6" s="58"/>
      <c r="AN6" s="58"/>
      <c r="AO6" s="58"/>
      <c r="AP6" s="58"/>
      <c r="AQ6" s="58"/>
    </row>
    <row r="7" spans="3:43" ht="18.5" x14ac:dyDescent="0.25">
      <c r="C7" s="47" t="s">
        <v>132</v>
      </c>
      <c r="I7" s="48" t="s">
        <v>133</v>
      </c>
      <c r="T7" s="49" t="s">
        <v>142</v>
      </c>
      <c r="AC7" s="57" t="s">
        <v>143</v>
      </c>
      <c r="AD7" s="44"/>
      <c r="AE7" s="58"/>
      <c r="AF7" s="62"/>
      <c r="AG7" s="58"/>
      <c r="AH7" s="58"/>
      <c r="AI7" s="58"/>
      <c r="AJ7" s="58"/>
      <c r="AK7" s="58"/>
      <c r="AL7" s="58"/>
      <c r="AM7" s="58"/>
      <c r="AN7" s="58"/>
      <c r="AO7" s="58"/>
      <c r="AP7" s="58"/>
      <c r="AQ7" s="58"/>
    </row>
    <row r="8" spans="3:43" ht="6.5" customHeight="1" x14ac:dyDescent="0.25">
      <c r="AC8" s="46"/>
      <c r="AD8" s="46"/>
    </row>
    <row r="9" spans="3:43" x14ac:dyDescent="0.25">
      <c r="E9" s="32">
        <v>37</v>
      </c>
      <c r="I9" s="32">
        <v>57</v>
      </c>
    </row>
    <row r="10" spans="3:43" x14ac:dyDescent="0.25">
      <c r="C10" s="50"/>
      <c r="L10" s="50"/>
      <c r="T10" s="33">
        <v>1</v>
      </c>
      <c r="AC10" s="31">
        <v>1</v>
      </c>
      <c r="AD10" s="44"/>
    </row>
    <row r="11" spans="3:43" x14ac:dyDescent="0.25">
      <c r="E11" s="32">
        <v>1</v>
      </c>
      <c r="I11" s="32">
        <v>1</v>
      </c>
      <c r="R11" s="51"/>
    </row>
    <row r="12" spans="3:43" x14ac:dyDescent="0.25">
      <c r="C12" s="50"/>
      <c r="L12" s="50"/>
      <c r="T12" s="33">
        <v>3</v>
      </c>
    </row>
    <row r="13" spans="3:43" x14ac:dyDescent="0.25">
      <c r="E13" s="32">
        <v>3</v>
      </c>
      <c r="I13" s="32">
        <v>3</v>
      </c>
      <c r="R13" s="58"/>
      <c r="S13" s="58"/>
      <c r="T13" s="58"/>
      <c r="U13" s="58"/>
      <c r="V13" s="58"/>
      <c r="W13" s="58"/>
      <c r="X13" s="63"/>
      <c r="Y13" s="58"/>
      <c r="Z13" s="58"/>
      <c r="AA13" s="58"/>
      <c r="AB13" s="58"/>
      <c r="AC13" s="58"/>
      <c r="AD13" s="58"/>
      <c r="AE13" s="58"/>
      <c r="AF13" s="58"/>
      <c r="AG13" s="58"/>
      <c r="AH13" s="58"/>
      <c r="AI13" s="58"/>
      <c r="AJ13" s="58"/>
    </row>
    <row r="14" spans="3:43" x14ac:dyDescent="0.25">
      <c r="R14" s="58"/>
      <c r="S14" s="58"/>
      <c r="T14" s="58"/>
      <c r="U14" s="58"/>
      <c r="V14" s="58"/>
      <c r="W14" s="58"/>
      <c r="X14" s="63"/>
      <c r="Y14" s="58"/>
      <c r="Z14" s="58"/>
      <c r="AA14" s="58"/>
      <c r="AB14" s="58"/>
      <c r="AC14" s="58"/>
      <c r="AD14" s="58"/>
      <c r="AE14" s="58"/>
      <c r="AF14" s="58"/>
      <c r="AG14" s="58"/>
      <c r="AH14" s="58"/>
      <c r="AI14" s="58"/>
      <c r="AJ14" s="58"/>
    </row>
    <row r="15" spans="3:43" x14ac:dyDescent="0.25">
      <c r="R15" s="58"/>
      <c r="S15" s="58"/>
      <c r="T15" s="58"/>
      <c r="U15" s="58"/>
      <c r="V15" s="58"/>
      <c r="W15" s="58"/>
      <c r="X15" s="63"/>
      <c r="Y15" s="58"/>
      <c r="Z15" s="58"/>
      <c r="AA15" s="58"/>
      <c r="AB15" s="58"/>
      <c r="AC15" s="59">
        <v>1</v>
      </c>
      <c r="AD15" s="60" t="s">
        <v>30</v>
      </c>
      <c r="AE15" s="61">
        <f>VLOOKUP(AC15,Data!$A$10:$CB$89,77+Front!$AC$10)</f>
        <v>1.9710408611932377</v>
      </c>
      <c r="AF15" s="61">
        <f>AE15+0.0001*AC15</f>
        <v>1.9711408611932377</v>
      </c>
      <c r="AG15" s="62">
        <f>RANK(AF15,AF$15:AF$94)</f>
        <v>68</v>
      </c>
      <c r="AH15" s="61" t="str">
        <f>VLOOKUP(MATCH(AC15,AG$15:AG$94,0),$AC$15:$AE$94,2)</f>
        <v>Latrobe (Vic.)</v>
      </c>
      <c r="AI15" s="61">
        <f>VLOOKUP(MATCH(AC15,AG$15:AG$94,0),$AC$15:$AE$94,3)</f>
        <v>14.941123479827553</v>
      </c>
      <c r="AJ15" s="58"/>
    </row>
    <row r="16" spans="3:43" x14ac:dyDescent="0.25">
      <c r="D16" s="50"/>
      <c r="E16" s="50" t="str" cm="1">
        <f t="array" ref="E16">INDEX(Data!B10:B89,Front!E9)</f>
        <v>Latrobe (Vic.)</v>
      </c>
      <c r="F16" s="50" t="str" cm="1">
        <f t="array" ref="F16">INDEX(Data!B10:B89,Front!I9)</f>
        <v>Nillumbik</v>
      </c>
      <c r="R16" s="58"/>
      <c r="S16" s="58"/>
      <c r="T16" s="58"/>
      <c r="U16" s="58"/>
      <c r="V16" s="58"/>
      <c r="W16" s="58"/>
      <c r="X16" s="63"/>
      <c r="Y16" s="58"/>
      <c r="Z16" s="58"/>
      <c r="AA16" s="58"/>
      <c r="AB16" s="58"/>
      <c r="AC16" s="59">
        <v>2</v>
      </c>
      <c r="AD16" s="60" t="s">
        <v>31</v>
      </c>
      <c r="AE16" s="61">
        <f>VLOOKUP(AC16,Data!$A$10:$CB$89,77+Front!$AC$10)</f>
        <v>10.716108181663548</v>
      </c>
      <c r="AF16" s="61">
        <f t="shared" ref="AF16:AF79" si="0">AE16+0.0001*AC16</f>
        <v>10.716308181663548</v>
      </c>
      <c r="AG16" s="62">
        <f t="shared" ref="AG16:AG79" si="1">RANK(AF16,AF$15:AF$94)</f>
        <v>11</v>
      </c>
      <c r="AH16" s="61" t="str">
        <f t="shared" ref="AH16:AH79" si="2">VLOOKUP(MATCH(AC16,AG$15:AG$94,0),$AC$15:$AE$94,2)</f>
        <v>Horsham</v>
      </c>
      <c r="AI16" s="61">
        <f t="shared" ref="AI16:AI79" si="3">VLOOKUP(MATCH(AC16,AG$15:AG$94,0),$AC$15:$AE$94,3)</f>
        <v>12.925103204246117</v>
      </c>
      <c r="AJ16" s="58"/>
    </row>
    <row r="17" spans="3:36" x14ac:dyDescent="0.25">
      <c r="C17" s="50">
        <v>1</v>
      </c>
      <c r="D17" s="52" t="s">
        <v>23</v>
      </c>
      <c r="E17" s="52">
        <f>VLOOKUP($E$9,Data!$A$10:$BV$89,2+Front!$E$11*24-24+Front!$E$13*8-8+Front!$C17)</f>
        <v>167</v>
      </c>
      <c r="F17" s="52">
        <f>VLOOKUP($I$9,Data!$A$10:$BV$89,2+Front!$I$11*24-24+Front!$I$13*8-8+Front!$C17)</f>
        <v>20</v>
      </c>
      <c r="R17" s="58"/>
      <c r="S17" s="58"/>
      <c r="T17" s="58"/>
      <c r="U17" s="58"/>
      <c r="V17" s="58"/>
      <c r="W17" s="58"/>
      <c r="X17" s="63"/>
      <c r="Y17" s="58"/>
      <c r="Z17" s="58"/>
      <c r="AA17" s="58"/>
      <c r="AB17" s="58"/>
      <c r="AC17" s="59">
        <v>3</v>
      </c>
      <c r="AD17" s="60" t="s">
        <v>32</v>
      </c>
      <c r="AE17" s="61">
        <f>VLOOKUP(AC17,Data!$A$10:$CB$89,77+Front!$AC$10)</f>
        <v>10.102490281094035</v>
      </c>
      <c r="AF17" s="61">
        <f t="shared" si="0"/>
        <v>10.102790281094034</v>
      </c>
      <c r="AG17" s="62">
        <f t="shared" si="1"/>
        <v>13</v>
      </c>
      <c r="AH17" s="61" t="str">
        <f t="shared" si="2"/>
        <v>Melbourne</v>
      </c>
      <c r="AI17" s="61">
        <f t="shared" si="3"/>
        <v>12.767576468240108</v>
      </c>
      <c r="AJ17" s="58"/>
    </row>
    <row r="18" spans="3:36" x14ac:dyDescent="0.25">
      <c r="C18" s="50">
        <v>2</v>
      </c>
      <c r="D18" s="52" t="s">
        <v>24</v>
      </c>
      <c r="E18" s="52">
        <f>VLOOKUP($E$9,Data!$A$10:$BV$89,2+Front!$E$11*24-24+Front!$E$13*8-8+Front!$C18)</f>
        <v>190</v>
      </c>
      <c r="F18" s="52">
        <f>VLOOKUP($I$9,Data!$A$10:$BV$89,2+Front!$I$11*24-24+Front!$I$13*8-8+Front!$C18)</f>
        <v>16</v>
      </c>
      <c r="R18" s="58"/>
      <c r="S18" s="58"/>
      <c r="T18" s="58"/>
      <c r="U18" s="58"/>
      <c r="V18" s="58"/>
      <c r="W18" s="58"/>
      <c r="X18" s="63"/>
      <c r="Y18" s="58"/>
      <c r="Z18" s="58"/>
      <c r="AA18" s="58"/>
      <c r="AB18" s="58"/>
      <c r="AC18" s="59">
        <v>4</v>
      </c>
      <c r="AD18" s="60" t="s">
        <v>33</v>
      </c>
      <c r="AE18" s="61">
        <f>VLOOKUP(AC18,Data!$A$10:$CB$89,77+Front!$AC$10)</f>
        <v>3.5157384227832407</v>
      </c>
      <c r="AF18" s="61">
        <f t="shared" si="0"/>
        <v>3.5161384227832406</v>
      </c>
      <c r="AG18" s="62">
        <f t="shared" si="1"/>
        <v>49</v>
      </c>
      <c r="AH18" s="61" t="str">
        <f t="shared" si="2"/>
        <v>East Gippsland</v>
      </c>
      <c r="AI18" s="61">
        <f t="shared" si="3"/>
        <v>12.48493021925254</v>
      </c>
      <c r="AJ18" s="58"/>
    </row>
    <row r="19" spans="3:36" x14ac:dyDescent="0.25">
      <c r="C19" s="50">
        <v>3</v>
      </c>
      <c r="D19" s="52" t="s">
        <v>25</v>
      </c>
      <c r="E19" s="52">
        <f>VLOOKUP($E$9,Data!$A$10:$BV$89,2+Front!$E$11*24-24+Front!$E$13*8-8+Front!$C19)</f>
        <v>298</v>
      </c>
      <c r="F19" s="52">
        <f>VLOOKUP($I$9,Data!$A$10:$BV$89,2+Front!$I$11*24-24+Front!$I$13*8-8+Front!$C19)</f>
        <v>14</v>
      </c>
      <c r="R19" s="58"/>
      <c r="S19" s="64">
        <v>1</v>
      </c>
      <c r="T19" s="65" t="s">
        <v>30</v>
      </c>
      <c r="U19" s="66">
        <f>VLOOKUP($S19,Data!$A$10:$BV$89,2+Front!$T$10*24-24+Front!$T$12*8-8+8)</f>
        <v>26</v>
      </c>
      <c r="V19" s="67">
        <f>U19+0.01*S19</f>
        <v>26.01</v>
      </c>
      <c r="W19" s="66">
        <f>RANK(V19,V$19:V$97)</f>
        <v>72</v>
      </c>
      <c r="X19" s="68" t="str">
        <f>VLOOKUP(MATCH(S19,W$19:W$97,0),$S$19:$U$97,2)</f>
        <v>Melbourne</v>
      </c>
      <c r="Y19" s="66">
        <f>VLOOKUP(MATCH(S19,W$19:W$97,0),$S$19:$U$97,3)</f>
        <v>2047</v>
      </c>
      <c r="Z19" s="58"/>
      <c r="AA19" s="58"/>
      <c r="AB19" s="58"/>
      <c r="AC19" s="59">
        <v>5</v>
      </c>
      <c r="AD19" s="60" t="s">
        <v>34</v>
      </c>
      <c r="AE19" s="61">
        <f>VLOOKUP(AC19,Data!$A$10:$CB$89,77+Front!$AC$10)</f>
        <v>5.2136895223973401</v>
      </c>
      <c r="AF19" s="61">
        <f t="shared" si="0"/>
        <v>5.2141895223973398</v>
      </c>
      <c r="AG19" s="62">
        <f t="shared" si="1"/>
        <v>31</v>
      </c>
      <c r="AH19" s="61" t="str">
        <f t="shared" si="2"/>
        <v>Greater Shepparton</v>
      </c>
      <c r="AI19" s="61">
        <f t="shared" si="3"/>
        <v>12.151267327881214</v>
      </c>
      <c r="AJ19" s="58"/>
    </row>
    <row r="20" spans="3:36" x14ac:dyDescent="0.25">
      <c r="C20" s="50">
        <v>4</v>
      </c>
      <c r="D20" s="52" t="s">
        <v>26</v>
      </c>
      <c r="E20" s="52">
        <f>VLOOKUP($E$9,Data!$A$10:$BV$89,2+Front!$E$11*24-24+Front!$E$13*8-8+Front!$C20)</f>
        <v>236</v>
      </c>
      <c r="F20" s="52">
        <f>VLOOKUP($I$9,Data!$A$10:$BV$89,2+Front!$I$11*24-24+Front!$I$13*8-8+Front!$C20)</f>
        <v>21</v>
      </c>
      <c r="R20" s="58"/>
      <c r="S20" s="64">
        <v>2</v>
      </c>
      <c r="T20" s="65" t="s">
        <v>31</v>
      </c>
      <c r="U20" s="66">
        <f>VLOOKUP($S20,Data!$A$10:$BV$89,2+Front!$T$10*24-24+Front!$T$12*8-8+8)</f>
        <v>126</v>
      </c>
      <c r="V20" s="67">
        <f t="shared" ref="V20:V83" si="4">U20+0.01*S20</f>
        <v>126.02</v>
      </c>
      <c r="W20" s="66">
        <f t="shared" ref="W20:W83" si="5">RANK(V20,V$19:V$97)</f>
        <v>54</v>
      </c>
      <c r="X20" s="68" t="str">
        <f t="shared" ref="X20:X83" si="6">VLOOKUP(MATCH(S20,W$19:W$97,0),$S$19:$U$97,2)</f>
        <v>Greater Geelong</v>
      </c>
      <c r="Y20" s="66">
        <f t="shared" ref="Y20:Y83" si="7">VLOOKUP(MATCH(S20,W$19:W$97,0),$S$19:$U$97,3)</f>
        <v>1661</v>
      </c>
      <c r="Z20" s="58"/>
      <c r="AA20" s="58"/>
      <c r="AB20" s="58"/>
      <c r="AC20" s="59">
        <v>6</v>
      </c>
      <c r="AD20" s="60" t="s">
        <v>35</v>
      </c>
      <c r="AE20" s="61">
        <f>VLOOKUP(AC20,Data!$A$10:$CB$89,77+Front!$AC$10)</f>
        <v>4.9428952207432904</v>
      </c>
      <c r="AF20" s="61">
        <f t="shared" si="0"/>
        <v>4.9434952207432907</v>
      </c>
      <c r="AG20" s="62">
        <f t="shared" si="1"/>
        <v>35</v>
      </c>
      <c r="AH20" s="61" t="str">
        <f t="shared" si="2"/>
        <v>Wodonga</v>
      </c>
      <c r="AI20" s="61">
        <f t="shared" si="3"/>
        <v>11.826333607832373</v>
      </c>
      <c r="AJ20" s="58"/>
    </row>
    <row r="21" spans="3:36" x14ac:dyDescent="0.25">
      <c r="C21" s="50">
        <v>5</v>
      </c>
      <c r="D21" s="52" t="s">
        <v>27</v>
      </c>
      <c r="E21" s="52">
        <f>VLOOKUP($E$9,Data!$A$10:$BV$89,2+Front!$E$11*24-24+Front!$E$13*8-8+Front!$C21)</f>
        <v>149</v>
      </c>
      <c r="F21" s="52">
        <f>VLOOKUP($I$9,Data!$A$10:$BV$89,2+Front!$I$11*24-24+Front!$I$13*8-8+Front!$C21)</f>
        <v>13</v>
      </c>
      <c r="R21" s="58"/>
      <c r="S21" s="64">
        <v>3</v>
      </c>
      <c r="T21" s="65" t="s">
        <v>32</v>
      </c>
      <c r="U21" s="66">
        <f>VLOOKUP($S21,Data!$A$10:$BV$89,2+Front!$T$10*24-24+Front!$T$12*8-8+8)</f>
        <v>1172</v>
      </c>
      <c r="V21" s="67">
        <f t="shared" si="4"/>
        <v>1172.03</v>
      </c>
      <c r="W21" s="66">
        <f t="shared" si="5"/>
        <v>5</v>
      </c>
      <c r="X21" s="68" t="str">
        <f t="shared" si="6"/>
        <v>Greater Dandenong</v>
      </c>
      <c r="Y21" s="66">
        <f t="shared" si="7"/>
        <v>1436</v>
      </c>
      <c r="Z21" s="58"/>
      <c r="AA21" s="58"/>
      <c r="AB21" s="58"/>
      <c r="AC21" s="59">
        <v>7</v>
      </c>
      <c r="AD21" s="60" t="s">
        <v>36</v>
      </c>
      <c r="AE21" s="61">
        <f>VLOOKUP(AC21,Data!$A$10:$CB$89,77+Front!$AC$10)</f>
        <v>1.2715055603916237</v>
      </c>
      <c r="AF21" s="61">
        <f t="shared" si="0"/>
        <v>1.2722055603916236</v>
      </c>
      <c r="AG21" s="62">
        <f t="shared" si="1"/>
        <v>78</v>
      </c>
      <c r="AH21" s="61" t="str">
        <f t="shared" si="2"/>
        <v>Central Goldfields</v>
      </c>
      <c r="AI21" s="61">
        <f t="shared" si="3"/>
        <v>11.242603550295858</v>
      </c>
      <c r="AJ21" s="58"/>
    </row>
    <row r="22" spans="3:36" x14ac:dyDescent="0.25">
      <c r="C22" s="50">
        <v>6</v>
      </c>
      <c r="D22" s="52" t="s">
        <v>28</v>
      </c>
      <c r="E22" s="52">
        <f>VLOOKUP($E$9,Data!$A$10:$BV$89,2+Front!$E$11*24-24+Front!$E$13*8-8+Front!$C22)</f>
        <v>83</v>
      </c>
      <c r="F22" s="52">
        <f>VLOOKUP($I$9,Data!$A$10:$BV$89,2+Front!$I$11*24-24+Front!$I$13*8-8+Front!$C22)</f>
        <v>14</v>
      </c>
      <c r="R22" s="58"/>
      <c r="S22" s="64">
        <v>4</v>
      </c>
      <c r="T22" s="65" t="s">
        <v>33</v>
      </c>
      <c r="U22" s="66">
        <f>VLOOKUP($S22,Data!$A$10:$BV$89,2+Front!$T$10*24-24+Front!$T$12*8-8+8)</f>
        <v>448</v>
      </c>
      <c r="V22" s="67">
        <f t="shared" si="4"/>
        <v>448.04</v>
      </c>
      <c r="W22" s="66">
        <f t="shared" si="5"/>
        <v>28</v>
      </c>
      <c r="X22" s="68" t="str">
        <f t="shared" si="6"/>
        <v>Wyndham</v>
      </c>
      <c r="Y22" s="66">
        <f t="shared" si="7"/>
        <v>1347</v>
      </c>
      <c r="Z22" s="58"/>
      <c r="AA22" s="58"/>
      <c r="AB22" s="58"/>
      <c r="AC22" s="59">
        <v>8</v>
      </c>
      <c r="AD22" s="60" t="s">
        <v>37</v>
      </c>
      <c r="AE22" s="61">
        <f>VLOOKUP(AC22,Data!$A$10:$CB$89,77+Front!$AC$10)</f>
        <v>5.8079236672889438</v>
      </c>
      <c r="AF22" s="61">
        <f t="shared" si="0"/>
        <v>5.8087236672889437</v>
      </c>
      <c r="AG22" s="62">
        <f t="shared" si="1"/>
        <v>29</v>
      </c>
      <c r="AH22" s="61" t="str">
        <f t="shared" si="2"/>
        <v>Swan Hill</v>
      </c>
      <c r="AI22" s="61">
        <f t="shared" si="3"/>
        <v>11.064551061726069</v>
      </c>
      <c r="AJ22" s="58"/>
    </row>
    <row r="23" spans="3:36" x14ac:dyDescent="0.25">
      <c r="C23" s="50">
        <v>7</v>
      </c>
      <c r="D23" s="52" t="s">
        <v>29</v>
      </c>
      <c r="E23" s="52">
        <f>VLOOKUP($E$9,Data!$A$10:$BV$89,2+Front!$E$11*24-24+Front!$E$13*8-8+Front!$C23)</f>
        <v>36</v>
      </c>
      <c r="F23" s="52">
        <f>VLOOKUP($I$9,Data!$A$10:$BV$89,2+Front!$I$11*24-24+Front!$I$13*8-8+Front!$C23)</f>
        <v>8</v>
      </c>
      <c r="R23" s="58"/>
      <c r="S23" s="64">
        <v>5</v>
      </c>
      <c r="T23" s="65" t="s">
        <v>34</v>
      </c>
      <c r="U23" s="66">
        <f>VLOOKUP($S23,Data!$A$10:$BV$89,2+Front!$T$10*24-24+Front!$T$12*8-8+8)</f>
        <v>218</v>
      </c>
      <c r="V23" s="67">
        <f t="shared" si="4"/>
        <v>218.05</v>
      </c>
      <c r="W23" s="66">
        <f t="shared" si="5"/>
        <v>42</v>
      </c>
      <c r="X23" s="68" t="str">
        <f t="shared" si="6"/>
        <v>Ballarat</v>
      </c>
      <c r="Y23" s="66">
        <f t="shared" si="7"/>
        <v>1172</v>
      </c>
      <c r="Z23" s="58"/>
      <c r="AA23" s="58"/>
      <c r="AB23" s="58"/>
      <c r="AC23" s="59">
        <v>9</v>
      </c>
      <c r="AD23" s="60" t="s">
        <v>38</v>
      </c>
      <c r="AE23" s="61">
        <f>VLOOKUP(AC23,Data!$A$10:$CB$89,77+Front!$AC$10)</f>
        <v>1.438407847575929</v>
      </c>
      <c r="AF23" s="61">
        <f t="shared" si="0"/>
        <v>1.4393078475759289</v>
      </c>
      <c r="AG23" s="62">
        <f t="shared" si="1"/>
        <v>75</v>
      </c>
      <c r="AH23" s="61" t="str">
        <f t="shared" si="2"/>
        <v>Mildura</v>
      </c>
      <c r="AI23" s="61">
        <f t="shared" si="3"/>
        <v>10.864628820960698</v>
      </c>
      <c r="AJ23" s="58"/>
    </row>
    <row r="24" spans="3:36" x14ac:dyDescent="0.25">
      <c r="C24" s="50">
        <v>8</v>
      </c>
      <c r="D24" s="52" t="s">
        <v>20</v>
      </c>
      <c r="E24" s="52">
        <f>VLOOKUP($E$9,Data!$A$10:$BV$89,2+Front!$E$11*24-24+Front!$E$13*8-8+Front!$C24)</f>
        <v>1161</v>
      </c>
      <c r="F24" s="52">
        <f>VLOOKUP($I$9,Data!$A$10:$BV$89,2+Front!$I$11*24-24+Front!$I$13*8-8+Front!$C24)</f>
        <v>103</v>
      </c>
      <c r="R24" s="58"/>
      <c r="S24" s="64">
        <v>6</v>
      </c>
      <c r="T24" s="65" t="s">
        <v>35</v>
      </c>
      <c r="U24" s="66">
        <f>VLOOKUP($S24,Data!$A$10:$BV$89,2+Front!$T$10*24-24+Front!$T$12*8-8+8)</f>
        <v>293</v>
      </c>
      <c r="V24" s="67">
        <f t="shared" si="4"/>
        <v>293.06</v>
      </c>
      <c r="W24" s="66">
        <f t="shared" si="5"/>
        <v>36</v>
      </c>
      <c r="X24" s="68" t="str">
        <f t="shared" si="6"/>
        <v>Latrobe (Vic.)</v>
      </c>
      <c r="Y24" s="66">
        <f t="shared" si="7"/>
        <v>1161</v>
      </c>
      <c r="Z24" s="58"/>
      <c r="AA24" s="58"/>
      <c r="AB24" s="58"/>
      <c r="AC24" s="59">
        <v>10</v>
      </c>
      <c r="AD24" s="60" t="s">
        <v>39</v>
      </c>
      <c r="AE24" s="61">
        <f>VLOOKUP(AC24,Data!$A$10:$CB$89,77+Front!$AC$10)</f>
        <v>4.9846942996607924</v>
      </c>
      <c r="AF24" s="61">
        <f t="shared" si="0"/>
        <v>4.9856942996607927</v>
      </c>
      <c r="AG24" s="62">
        <f t="shared" si="1"/>
        <v>34</v>
      </c>
      <c r="AH24" s="61" t="str">
        <f t="shared" si="2"/>
        <v>Wangaratta</v>
      </c>
      <c r="AI24" s="61">
        <f t="shared" si="3"/>
        <v>10.830686946347985</v>
      </c>
      <c r="AJ24" s="58"/>
    </row>
    <row r="25" spans="3:36" x14ac:dyDescent="0.25">
      <c r="R25" s="58"/>
      <c r="S25" s="64">
        <v>7</v>
      </c>
      <c r="T25" s="65" t="s">
        <v>36</v>
      </c>
      <c r="U25" s="66">
        <f>VLOOKUP($S25,Data!$A$10:$BV$89,2+Front!$T$10*24-24+Front!$T$12*8-8+8)</f>
        <v>130</v>
      </c>
      <c r="V25" s="67">
        <f t="shared" si="4"/>
        <v>130.07</v>
      </c>
      <c r="W25" s="66">
        <f t="shared" si="5"/>
        <v>53</v>
      </c>
      <c r="X25" s="68" t="str">
        <f t="shared" si="6"/>
        <v>Frankston</v>
      </c>
      <c r="Y25" s="66">
        <f t="shared" si="7"/>
        <v>1054</v>
      </c>
      <c r="Z25" s="58"/>
      <c r="AA25" s="58"/>
      <c r="AB25" s="58"/>
      <c r="AC25" s="59">
        <v>11</v>
      </c>
      <c r="AD25" s="60" t="s">
        <v>40</v>
      </c>
      <c r="AE25" s="61">
        <f>VLOOKUP(AC25,Data!$A$10:$CB$89,77+Front!$AC$10)</f>
        <v>3.2679738562091503</v>
      </c>
      <c r="AF25" s="61">
        <f t="shared" si="0"/>
        <v>3.2690738562091504</v>
      </c>
      <c r="AG25" s="62">
        <f t="shared" si="1"/>
        <v>53</v>
      </c>
      <c r="AH25" s="61" t="str">
        <f t="shared" si="2"/>
        <v>Ararat</v>
      </c>
      <c r="AI25" s="61">
        <f t="shared" si="3"/>
        <v>10.716108181663548</v>
      </c>
      <c r="AJ25" s="58"/>
    </row>
    <row r="26" spans="3:36" x14ac:dyDescent="0.25">
      <c r="R26" s="58"/>
      <c r="S26" s="64">
        <v>8</v>
      </c>
      <c r="T26" s="65" t="s">
        <v>37</v>
      </c>
      <c r="U26" s="66">
        <f>VLOOKUP($S26,Data!$A$10:$BV$89,2+Front!$T$10*24-24+Front!$T$12*8-8+8)</f>
        <v>84</v>
      </c>
      <c r="V26" s="67">
        <f t="shared" si="4"/>
        <v>84.08</v>
      </c>
      <c r="W26" s="66">
        <f t="shared" si="5"/>
        <v>59</v>
      </c>
      <c r="X26" s="68" t="str">
        <f t="shared" si="6"/>
        <v>Casey</v>
      </c>
      <c r="Y26" s="66">
        <f t="shared" si="7"/>
        <v>1051</v>
      </c>
      <c r="Z26" s="58"/>
      <c r="AA26" s="58"/>
      <c r="AB26" s="58"/>
      <c r="AC26" s="59">
        <v>12</v>
      </c>
      <c r="AD26" s="60" t="s">
        <v>41</v>
      </c>
      <c r="AE26" s="61">
        <f>VLOOKUP(AC26,Data!$A$10:$CB$89,77+Front!$AC$10)</f>
        <v>9.4408133623819896</v>
      </c>
      <c r="AF26" s="61">
        <f t="shared" si="0"/>
        <v>9.4420133623819904</v>
      </c>
      <c r="AG26" s="62">
        <f t="shared" si="1"/>
        <v>14</v>
      </c>
      <c r="AH26" s="61" t="str">
        <f t="shared" si="2"/>
        <v>Warrnambool</v>
      </c>
      <c r="AI26" s="61">
        <f t="shared" si="3"/>
        <v>10.653249381605576</v>
      </c>
      <c r="AJ26" s="58"/>
    </row>
    <row r="27" spans="3:36" x14ac:dyDescent="0.25">
      <c r="R27" s="58"/>
      <c r="S27" s="64">
        <v>9</v>
      </c>
      <c r="T27" s="65" t="s">
        <v>38</v>
      </c>
      <c r="U27" s="66">
        <f>VLOOKUP($S27,Data!$A$10:$BV$89,2+Front!$T$10*24-24+Front!$T$12*8-8+8)</f>
        <v>244</v>
      </c>
      <c r="V27" s="67">
        <f t="shared" si="4"/>
        <v>244.09</v>
      </c>
      <c r="W27" s="66">
        <f t="shared" si="5"/>
        <v>39</v>
      </c>
      <c r="X27" s="68" t="str">
        <f t="shared" si="6"/>
        <v>Brimbank</v>
      </c>
      <c r="Y27" s="66">
        <f t="shared" si="7"/>
        <v>964</v>
      </c>
      <c r="Z27" s="58"/>
      <c r="AA27" s="58"/>
      <c r="AB27" s="58"/>
      <c r="AC27" s="59">
        <v>13</v>
      </c>
      <c r="AD27" s="60" t="s">
        <v>42</v>
      </c>
      <c r="AE27" s="61">
        <f>VLOOKUP(AC27,Data!$A$10:$CB$89,77+Front!$AC$10)</f>
        <v>2.3055503689692407</v>
      </c>
      <c r="AF27" s="61">
        <f t="shared" si="0"/>
        <v>2.3068503689692408</v>
      </c>
      <c r="AG27" s="62">
        <f t="shared" si="1"/>
        <v>64</v>
      </c>
      <c r="AH27" s="61" t="str">
        <f t="shared" si="2"/>
        <v>Ballarat</v>
      </c>
      <c r="AI27" s="61">
        <f t="shared" si="3"/>
        <v>10.102490281094035</v>
      </c>
      <c r="AJ27" s="58"/>
    </row>
    <row r="28" spans="3:36" x14ac:dyDescent="0.25">
      <c r="R28" s="58"/>
      <c r="S28" s="64">
        <v>10</v>
      </c>
      <c r="T28" s="65" t="s">
        <v>39</v>
      </c>
      <c r="U28" s="66">
        <f>VLOOKUP($S28,Data!$A$10:$BV$89,2+Front!$T$10*24-24+Front!$T$12*8-8+8)</f>
        <v>964</v>
      </c>
      <c r="V28" s="67">
        <f t="shared" si="4"/>
        <v>964.1</v>
      </c>
      <c r="W28" s="66">
        <f t="shared" si="5"/>
        <v>9</v>
      </c>
      <c r="X28" s="68" t="str">
        <f t="shared" si="6"/>
        <v>Greater Bendigo</v>
      </c>
      <c r="Y28" s="66">
        <f t="shared" si="7"/>
        <v>915</v>
      </c>
      <c r="Z28" s="58"/>
      <c r="AA28" s="58"/>
      <c r="AB28" s="58"/>
      <c r="AC28" s="59">
        <v>14</v>
      </c>
      <c r="AD28" s="60" t="s">
        <v>43</v>
      </c>
      <c r="AE28" s="61">
        <f>VLOOKUP(AC28,Data!$A$10:$CB$89,77+Front!$AC$10)</f>
        <v>2.772326327340255</v>
      </c>
      <c r="AF28" s="61">
        <f t="shared" si="0"/>
        <v>2.7737263273402548</v>
      </c>
      <c r="AG28" s="62">
        <f t="shared" si="1"/>
        <v>59</v>
      </c>
      <c r="AH28" s="61" t="str">
        <f t="shared" si="2"/>
        <v>Campaspe</v>
      </c>
      <c r="AI28" s="61">
        <f t="shared" si="3"/>
        <v>9.4408133623819896</v>
      </c>
      <c r="AJ28" s="58"/>
    </row>
    <row r="29" spans="3:36" x14ac:dyDescent="0.25">
      <c r="R29" s="58"/>
      <c r="S29" s="64">
        <v>11</v>
      </c>
      <c r="T29" s="65" t="s">
        <v>40</v>
      </c>
      <c r="U29" s="66">
        <f>VLOOKUP($S29,Data!$A$10:$BV$89,2+Front!$T$10*24-24+Front!$T$12*8-8+8)</f>
        <v>20</v>
      </c>
      <c r="V29" s="67">
        <f t="shared" si="4"/>
        <v>20.11</v>
      </c>
      <c r="W29" s="66">
        <f t="shared" si="5"/>
        <v>74</v>
      </c>
      <c r="X29" s="68" t="str">
        <f t="shared" si="6"/>
        <v>Port Phillip</v>
      </c>
      <c r="Y29" s="66">
        <f t="shared" si="7"/>
        <v>886</v>
      </c>
      <c r="Z29" s="58"/>
      <c r="AA29" s="58"/>
      <c r="AB29" s="58"/>
      <c r="AC29" s="59">
        <v>15</v>
      </c>
      <c r="AD29" s="60" t="s">
        <v>44</v>
      </c>
      <c r="AE29" s="61">
        <f>VLOOKUP(AC29,Data!$A$10:$CB$89,77+Front!$AC$10)</f>
        <v>11.242603550295858</v>
      </c>
      <c r="AF29" s="61">
        <f t="shared" si="0"/>
        <v>11.244103550295858</v>
      </c>
      <c r="AG29" s="62">
        <f t="shared" si="1"/>
        <v>7</v>
      </c>
      <c r="AH29" s="61" t="str">
        <f t="shared" si="2"/>
        <v>Greater Dandenong</v>
      </c>
      <c r="AI29" s="61">
        <f t="shared" si="3"/>
        <v>9.0147777066305075</v>
      </c>
      <c r="AJ29" s="58"/>
    </row>
    <row r="30" spans="3:36" x14ac:dyDescent="0.25">
      <c r="R30" s="58"/>
      <c r="S30" s="64">
        <v>12</v>
      </c>
      <c r="T30" s="65" t="s">
        <v>41</v>
      </c>
      <c r="U30" s="66">
        <f>VLOOKUP($S30,Data!$A$10:$BV$89,2+Front!$T$10*24-24+Front!$T$12*8-8+8)</f>
        <v>364</v>
      </c>
      <c r="V30" s="67">
        <f t="shared" si="4"/>
        <v>364.12</v>
      </c>
      <c r="W30" s="66">
        <f t="shared" si="5"/>
        <v>32</v>
      </c>
      <c r="X30" s="68" t="str">
        <f t="shared" si="6"/>
        <v>Hume</v>
      </c>
      <c r="Y30" s="66">
        <f t="shared" si="7"/>
        <v>839</v>
      </c>
      <c r="Z30" s="58"/>
      <c r="AA30" s="58"/>
      <c r="AB30" s="58"/>
      <c r="AC30" s="59">
        <v>16</v>
      </c>
      <c r="AD30" s="60" t="s">
        <v>45</v>
      </c>
      <c r="AE30" s="61">
        <f>VLOOKUP(AC30,Data!$A$10:$CB$89,77+Front!$AC$10)</f>
        <v>7.3880529777457431</v>
      </c>
      <c r="AF30" s="61">
        <f t="shared" si="0"/>
        <v>7.3896529777457429</v>
      </c>
      <c r="AG30" s="62">
        <f t="shared" si="1"/>
        <v>21</v>
      </c>
      <c r="AH30" s="61" t="str">
        <f t="shared" si="2"/>
        <v>Glenelg</v>
      </c>
      <c r="AI30" s="61">
        <f t="shared" si="3"/>
        <v>8.578981495336425</v>
      </c>
      <c r="AJ30" s="58"/>
    </row>
    <row r="31" spans="3:36" x14ac:dyDescent="0.25">
      <c r="R31" s="58"/>
      <c r="S31" s="64">
        <v>13</v>
      </c>
      <c r="T31" s="65" t="s">
        <v>42</v>
      </c>
      <c r="U31" s="66">
        <f>VLOOKUP($S31,Data!$A$10:$BV$89,2+Front!$T$10*24-24+Front!$T$12*8-8+8)</f>
        <v>284</v>
      </c>
      <c r="V31" s="67">
        <f t="shared" si="4"/>
        <v>284.13</v>
      </c>
      <c r="W31" s="66">
        <f t="shared" si="5"/>
        <v>37</v>
      </c>
      <c r="X31" s="68" t="str">
        <f t="shared" si="6"/>
        <v>Greater Shepparton</v>
      </c>
      <c r="Y31" s="66">
        <f t="shared" si="7"/>
        <v>838</v>
      </c>
      <c r="Z31" s="58"/>
      <c r="AA31" s="58"/>
      <c r="AB31" s="58"/>
      <c r="AC31" s="59">
        <v>17</v>
      </c>
      <c r="AD31" s="60" t="s">
        <v>46</v>
      </c>
      <c r="AE31" s="61">
        <f>VLOOKUP(AC31,Data!$A$10:$CB$89,77+Front!$AC$10)</f>
        <v>3.6252265766610416</v>
      </c>
      <c r="AF31" s="61">
        <f t="shared" si="0"/>
        <v>3.6269265766610417</v>
      </c>
      <c r="AG31" s="62">
        <f t="shared" si="1"/>
        <v>46</v>
      </c>
      <c r="AH31" s="61" t="str">
        <f t="shared" si="2"/>
        <v>Port Phillip</v>
      </c>
      <c r="AI31" s="61">
        <f t="shared" si="3"/>
        <v>8.5113741162004306</v>
      </c>
      <c r="AJ31" s="58"/>
    </row>
    <row r="32" spans="3:36" x14ac:dyDescent="0.25">
      <c r="R32" s="58"/>
      <c r="S32" s="64">
        <v>14</v>
      </c>
      <c r="T32" s="65" t="s">
        <v>43</v>
      </c>
      <c r="U32" s="66">
        <f>VLOOKUP($S32,Data!$A$10:$BV$89,2+Front!$T$10*24-24+Front!$T$12*8-8+8)</f>
        <v>1051</v>
      </c>
      <c r="V32" s="67">
        <f t="shared" si="4"/>
        <v>1051.1400000000001</v>
      </c>
      <c r="W32" s="66">
        <f t="shared" si="5"/>
        <v>8</v>
      </c>
      <c r="X32" s="68" t="str">
        <f t="shared" si="6"/>
        <v>Melton</v>
      </c>
      <c r="Y32" s="66">
        <f t="shared" si="7"/>
        <v>790</v>
      </c>
      <c r="Z32" s="58"/>
      <c r="AA32" s="58"/>
      <c r="AB32" s="58"/>
      <c r="AC32" s="59">
        <v>18</v>
      </c>
      <c r="AD32" s="60" t="s">
        <v>47</v>
      </c>
      <c r="AE32" s="61">
        <f>VLOOKUP(AC32,Data!$A$10:$CB$89,77+Front!$AC$10)</f>
        <v>4.9865542312672222</v>
      </c>
      <c r="AF32" s="61">
        <f t="shared" si="0"/>
        <v>4.9883542312672224</v>
      </c>
      <c r="AG32" s="62">
        <f t="shared" si="1"/>
        <v>33</v>
      </c>
      <c r="AH32" s="61" t="str">
        <f t="shared" si="2"/>
        <v>Yarriambiack</v>
      </c>
      <c r="AI32" s="61">
        <f t="shared" si="3"/>
        <v>8.2336492154730472</v>
      </c>
      <c r="AJ32" s="58"/>
    </row>
    <row r="33" spans="4:36" x14ac:dyDescent="0.25">
      <c r="R33" s="58"/>
      <c r="S33" s="64">
        <v>15</v>
      </c>
      <c r="T33" s="65" t="s">
        <v>44</v>
      </c>
      <c r="U33" s="66">
        <f>VLOOKUP($S33,Data!$A$10:$BV$89,2+Front!$T$10*24-24+Front!$T$12*8-8+8)</f>
        <v>152</v>
      </c>
      <c r="V33" s="67">
        <f t="shared" si="4"/>
        <v>152.15</v>
      </c>
      <c r="W33" s="66">
        <f t="shared" si="5"/>
        <v>51</v>
      </c>
      <c r="X33" s="68" t="str">
        <f t="shared" si="6"/>
        <v>Darebin</v>
      </c>
      <c r="Y33" s="66">
        <f t="shared" si="7"/>
        <v>751</v>
      </c>
      <c r="Z33" s="58"/>
      <c r="AA33" s="58"/>
      <c r="AB33" s="58"/>
      <c r="AC33" s="59">
        <v>19</v>
      </c>
      <c r="AD33" s="60" t="s">
        <v>48</v>
      </c>
      <c r="AE33" s="61">
        <f>VLOOKUP(AC33,Data!$A$10:$CB$89,77+Front!$AC$10)</f>
        <v>12.48493021925254</v>
      </c>
      <c r="AF33" s="61">
        <f t="shared" si="0"/>
        <v>12.486830219252539</v>
      </c>
      <c r="AG33" s="62">
        <f t="shared" si="1"/>
        <v>4</v>
      </c>
      <c r="AH33" s="61" t="str">
        <f t="shared" si="2"/>
        <v>Frankston</v>
      </c>
      <c r="AI33" s="61">
        <f t="shared" si="3"/>
        <v>7.4666515538994487</v>
      </c>
      <c r="AJ33" s="58"/>
    </row>
    <row r="34" spans="4:36" x14ac:dyDescent="0.25">
      <c r="R34" s="58"/>
      <c r="S34" s="64">
        <v>16</v>
      </c>
      <c r="T34" s="65" t="s">
        <v>45</v>
      </c>
      <c r="U34" s="66">
        <f>VLOOKUP($S34,Data!$A$10:$BV$89,2+Front!$T$10*24-24+Front!$T$12*8-8+8)</f>
        <v>164</v>
      </c>
      <c r="V34" s="67">
        <f t="shared" si="4"/>
        <v>164.16</v>
      </c>
      <c r="W34" s="66">
        <f t="shared" si="5"/>
        <v>50</v>
      </c>
      <c r="X34" s="68" t="str">
        <f t="shared" si="6"/>
        <v>Mildura</v>
      </c>
      <c r="Y34" s="66">
        <f t="shared" si="7"/>
        <v>622</v>
      </c>
      <c r="Z34" s="58"/>
      <c r="AA34" s="58"/>
      <c r="AB34" s="58"/>
      <c r="AC34" s="59">
        <v>20</v>
      </c>
      <c r="AD34" s="60" t="s">
        <v>49</v>
      </c>
      <c r="AE34" s="61">
        <f>VLOOKUP(AC34,Data!$A$10:$CB$89,77+Front!$AC$10)</f>
        <v>7.4666515538994487</v>
      </c>
      <c r="AF34" s="61">
        <f t="shared" si="0"/>
        <v>7.4686515538994485</v>
      </c>
      <c r="AG34" s="62">
        <f t="shared" si="1"/>
        <v>19</v>
      </c>
      <c r="AH34" s="61" t="str">
        <f t="shared" si="2"/>
        <v>Greater Bendigo</v>
      </c>
      <c r="AI34" s="61">
        <f t="shared" si="3"/>
        <v>7.4569696179423657</v>
      </c>
      <c r="AJ34" s="58"/>
    </row>
    <row r="35" spans="4:36" x14ac:dyDescent="0.25">
      <c r="R35" s="58"/>
      <c r="S35" s="64">
        <v>17</v>
      </c>
      <c r="T35" s="65" t="s">
        <v>46</v>
      </c>
      <c r="U35" s="66">
        <f>VLOOKUP($S35,Data!$A$10:$BV$89,2+Front!$T$10*24-24+Front!$T$12*8-8+8)</f>
        <v>58</v>
      </c>
      <c r="V35" s="67">
        <f t="shared" si="4"/>
        <v>58.17</v>
      </c>
      <c r="W35" s="66">
        <f t="shared" si="5"/>
        <v>62</v>
      </c>
      <c r="X35" s="68" t="str">
        <f t="shared" si="6"/>
        <v>East Gippsland</v>
      </c>
      <c r="Y35" s="66">
        <f t="shared" si="7"/>
        <v>611</v>
      </c>
      <c r="Z35" s="58"/>
      <c r="AA35" s="58"/>
      <c r="AB35" s="58"/>
      <c r="AC35" s="59">
        <v>21</v>
      </c>
      <c r="AD35" s="60" t="s">
        <v>50</v>
      </c>
      <c r="AE35" s="61">
        <f>VLOOKUP(AC35,Data!$A$10:$CB$89,77+Front!$AC$10)</f>
        <v>4.936396430605658</v>
      </c>
      <c r="AF35" s="61">
        <f t="shared" si="0"/>
        <v>4.9384964306056585</v>
      </c>
      <c r="AG35" s="62">
        <f t="shared" si="1"/>
        <v>36</v>
      </c>
      <c r="AH35" s="61" t="str">
        <f t="shared" si="2"/>
        <v>Colac Otway</v>
      </c>
      <c r="AI35" s="61">
        <f t="shared" si="3"/>
        <v>7.3880529777457431</v>
      </c>
      <c r="AJ35" s="58"/>
    </row>
    <row r="36" spans="4:36" x14ac:dyDescent="0.25">
      <c r="R36" s="58"/>
      <c r="S36" s="64">
        <v>18</v>
      </c>
      <c r="T36" s="65" t="s">
        <v>47</v>
      </c>
      <c r="U36" s="66">
        <f>VLOOKUP($S36,Data!$A$10:$BV$89,2+Front!$T$10*24-24+Front!$T$12*8-8+8)</f>
        <v>751</v>
      </c>
      <c r="V36" s="67">
        <f t="shared" si="4"/>
        <v>751.18</v>
      </c>
      <c r="W36" s="66">
        <f t="shared" si="5"/>
        <v>15</v>
      </c>
      <c r="X36" s="68" t="str">
        <f t="shared" si="6"/>
        <v>Mornington Peninsula</v>
      </c>
      <c r="Y36" s="66">
        <f t="shared" si="7"/>
        <v>610</v>
      </c>
      <c r="Z36" s="58"/>
      <c r="AA36" s="58"/>
      <c r="AB36" s="58"/>
      <c r="AC36" s="59">
        <v>22</v>
      </c>
      <c r="AD36" s="60" t="s">
        <v>51</v>
      </c>
      <c r="AE36" s="61">
        <f>VLOOKUP(AC36,Data!$A$10:$CB$89,77+Front!$AC$10)</f>
        <v>1.5017388555169144</v>
      </c>
      <c r="AF36" s="61">
        <f t="shared" si="0"/>
        <v>1.5039388555169144</v>
      </c>
      <c r="AG36" s="62">
        <f t="shared" si="1"/>
        <v>74</v>
      </c>
      <c r="AH36" s="61" t="str">
        <f t="shared" si="2"/>
        <v>Southern Grampians</v>
      </c>
      <c r="AI36" s="61">
        <f t="shared" si="3"/>
        <v>7.3775989268947013</v>
      </c>
      <c r="AJ36" s="58"/>
    </row>
    <row r="37" spans="4:36" x14ac:dyDescent="0.25">
      <c r="R37" s="58"/>
      <c r="S37" s="64">
        <v>19</v>
      </c>
      <c r="T37" s="65" t="s">
        <v>48</v>
      </c>
      <c r="U37" s="66">
        <f>VLOOKUP($S37,Data!$A$10:$BV$89,2+Front!$T$10*24-24+Front!$T$12*8-8+8)</f>
        <v>611</v>
      </c>
      <c r="V37" s="67">
        <f t="shared" si="4"/>
        <v>611.19000000000005</v>
      </c>
      <c r="W37" s="66">
        <f t="shared" si="5"/>
        <v>17</v>
      </c>
      <c r="X37" s="68" t="str">
        <f t="shared" si="6"/>
        <v>Whitehorse</v>
      </c>
      <c r="Y37" s="66">
        <f t="shared" si="7"/>
        <v>598</v>
      </c>
      <c r="Z37" s="58"/>
      <c r="AA37" s="58"/>
      <c r="AB37" s="58"/>
      <c r="AC37" s="59">
        <v>23</v>
      </c>
      <c r="AD37" s="60" t="s">
        <v>52</v>
      </c>
      <c r="AE37" s="61">
        <f>VLOOKUP(AC37,Data!$A$10:$CB$89,77+Front!$AC$10)</f>
        <v>8.578981495336425</v>
      </c>
      <c r="AF37" s="61">
        <f t="shared" si="0"/>
        <v>8.5812814953364249</v>
      </c>
      <c r="AG37" s="62">
        <f t="shared" si="1"/>
        <v>16</v>
      </c>
      <c r="AH37" s="61" t="str">
        <f t="shared" si="2"/>
        <v>Wellington</v>
      </c>
      <c r="AI37" s="61">
        <f t="shared" si="3"/>
        <v>6.744074381247545</v>
      </c>
      <c r="AJ37" s="58"/>
    </row>
    <row r="38" spans="4:36" x14ac:dyDescent="0.25">
      <c r="R38" s="58"/>
      <c r="S38" s="64">
        <v>20</v>
      </c>
      <c r="T38" s="65" t="s">
        <v>49</v>
      </c>
      <c r="U38" s="66">
        <f>VLOOKUP($S38,Data!$A$10:$BV$89,2+Front!$T$10*24-24+Front!$T$12*8-8+8)</f>
        <v>1054</v>
      </c>
      <c r="V38" s="67">
        <f t="shared" si="4"/>
        <v>1054.2</v>
      </c>
      <c r="W38" s="66">
        <f t="shared" si="5"/>
        <v>7</v>
      </c>
      <c r="X38" s="68" t="str">
        <f t="shared" si="6"/>
        <v>Monash</v>
      </c>
      <c r="Y38" s="66">
        <f t="shared" si="7"/>
        <v>574</v>
      </c>
      <c r="Z38" s="58"/>
      <c r="AA38" s="58"/>
      <c r="AB38" s="58"/>
      <c r="AC38" s="59">
        <v>24</v>
      </c>
      <c r="AD38" s="60" t="s">
        <v>53</v>
      </c>
      <c r="AE38" s="61">
        <f>VLOOKUP(AC38,Data!$A$10:$CB$89,77+Front!$AC$10)</f>
        <v>1.5402235298763871</v>
      </c>
      <c r="AF38" s="61">
        <f t="shared" si="0"/>
        <v>1.5426235298763871</v>
      </c>
      <c r="AG38" s="62">
        <f t="shared" si="1"/>
        <v>73</v>
      </c>
      <c r="AH38" s="61" t="str">
        <f t="shared" si="2"/>
        <v>Moira</v>
      </c>
      <c r="AI38" s="61">
        <f t="shared" si="3"/>
        <v>6.3758828145435515</v>
      </c>
      <c r="AJ38" s="58"/>
    </row>
    <row r="39" spans="4:36" x14ac:dyDescent="0.25">
      <c r="R39" s="58"/>
      <c r="S39" s="64">
        <v>21</v>
      </c>
      <c r="T39" s="65" t="s">
        <v>50</v>
      </c>
      <c r="U39" s="66">
        <f>VLOOKUP($S39,Data!$A$10:$BV$89,2+Front!$T$10*24-24+Front!$T$12*8-8+8)</f>
        <v>52</v>
      </c>
      <c r="V39" s="67">
        <f t="shared" si="4"/>
        <v>52.21</v>
      </c>
      <c r="W39" s="66">
        <f t="shared" si="5"/>
        <v>64</v>
      </c>
      <c r="X39" s="68" t="str">
        <f t="shared" si="6"/>
        <v>Knox</v>
      </c>
      <c r="Y39" s="66">
        <f t="shared" si="7"/>
        <v>572</v>
      </c>
      <c r="Z39" s="58"/>
      <c r="AA39" s="58"/>
      <c r="AB39" s="58"/>
      <c r="AC39" s="59">
        <v>25</v>
      </c>
      <c r="AD39" s="60" t="s">
        <v>54</v>
      </c>
      <c r="AE39" s="61">
        <f>VLOOKUP(AC39,Data!$A$10:$CB$89,77+Front!$AC$10)</f>
        <v>7.4569696179423657</v>
      </c>
      <c r="AF39" s="61">
        <f t="shared" si="0"/>
        <v>7.4594696179423661</v>
      </c>
      <c r="AG39" s="62">
        <f t="shared" si="1"/>
        <v>20</v>
      </c>
      <c r="AH39" s="61" t="str">
        <f t="shared" si="2"/>
        <v>Maribyrnong</v>
      </c>
      <c r="AI39" s="61">
        <f t="shared" si="3"/>
        <v>6.3238399634724045</v>
      </c>
      <c r="AJ39" s="58"/>
    </row>
    <row r="40" spans="4:36" ht="14.5" x14ac:dyDescent="0.25">
      <c r="D40" s="53" t="s">
        <v>131</v>
      </c>
      <c r="E40" s="73" t="str" cm="1">
        <f t="array" ref="E40">CONCATENATE(E16,", ",INDEX(AC2:AC4,E11),", ",INDEX(AD2:AD4,E13))</f>
        <v>Latrobe (Vic.), Homeless, Persons</v>
      </c>
      <c r="F40" s="73"/>
      <c r="G40" s="73"/>
      <c r="H40" s="73"/>
      <c r="I40" s="73"/>
      <c r="J40" s="54">
        <f>E24</f>
        <v>1161</v>
      </c>
      <c r="R40" s="58"/>
      <c r="S40" s="64">
        <v>22</v>
      </c>
      <c r="T40" s="65" t="s">
        <v>51</v>
      </c>
      <c r="U40" s="66">
        <f>VLOOKUP($S40,Data!$A$10:$BV$89,2+Front!$T$10*24-24+Front!$T$12*8-8+8)</f>
        <v>228</v>
      </c>
      <c r="V40" s="67">
        <f t="shared" si="4"/>
        <v>228.22</v>
      </c>
      <c r="W40" s="66">
        <f t="shared" si="5"/>
        <v>41</v>
      </c>
      <c r="X40" s="68" t="str">
        <f t="shared" si="6"/>
        <v>Merri-bek</v>
      </c>
      <c r="Y40" s="66">
        <f t="shared" si="7"/>
        <v>563</v>
      </c>
      <c r="Z40" s="58"/>
      <c r="AA40" s="58"/>
      <c r="AB40" s="58"/>
      <c r="AC40" s="59">
        <v>26</v>
      </c>
      <c r="AD40" s="60" t="s">
        <v>55</v>
      </c>
      <c r="AE40" s="61">
        <f>VLOOKUP(AC40,Data!$A$10:$CB$89,77+Front!$AC$10)</f>
        <v>9.0147777066305075</v>
      </c>
      <c r="AF40" s="61">
        <f t="shared" si="0"/>
        <v>9.0173777066305068</v>
      </c>
      <c r="AG40" s="62">
        <f t="shared" si="1"/>
        <v>15</v>
      </c>
      <c r="AH40" s="61" t="str">
        <f t="shared" si="2"/>
        <v>Pyrenees</v>
      </c>
      <c r="AI40" s="61">
        <f t="shared" si="3"/>
        <v>6.2720501764014109</v>
      </c>
      <c r="AJ40" s="58"/>
    </row>
    <row r="41" spans="4:36" ht="13" x14ac:dyDescent="0.25">
      <c r="D41" s="55"/>
      <c r="E41" s="74" t="str" cm="1">
        <f t="array" ref="E41">CONCATENATE(F16,", ",INDEX(AC2:AC4,I11),", ",INDEX(AD2:AD4,I13))</f>
        <v>Nillumbik, Homeless, Persons</v>
      </c>
      <c r="F41" s="74"/>
      <c r="G41" s="74"/>
      <c r="H41" s="74"/>
      <c r="I41" s="74"/>
      <c r="J41" s="56">
        <f>F24</f>
        <v>103</v>
      </c>
      <c r="R41" s="58"/>
      <c r="S41" s="64">
        <v>23</v>
      </c>
      <c r="T41" s="65" t="s">
        <v>52</v>
      </c>
      <c r="U41" s="66">
        <f>VLOOKUP($S41,Data!$A$10:$BV$89,2+Front!$T$10*24-24+Front!$T$12*8-8+8)</f>
        <v>172</v>
      </c>
      <c r="V41" s="67">
        <f t="shared" si="4"/>
        <v>172.23</v>
      </c>
      <c r="W41" s="66">
        <f t="shared" si="5"/>
        <v>47</v>
      </c>
      <c r="X41" s="68" t="str">
        <f t="shared" si="6"/>
        <v>Maribyrnong</v>
      </c>
      <c r="Y41" s="66">
        <f t="shared" si="7"/>
        <v>554</v>
      </c>
      <c r="Z41" s="58"/>
      <c r="AA41" s="58"/>
      <c r="AB41" s="58"/>
      <c r="AC41" s="59">
        <v>27</v>
      </c>
      <c r="AD41" s="60" t="s">
        <v>56</v>
      </c>
      <c r="AE41" s="61">
        <f>VLOOKUP(AC41,Data!$A$10:$CB$89,77+Front!$AC$10)</f>
        <v>6.0050397503985886</v>
      </c>
      <c r="AF41" s="61">
        <f t="shared" si="0"/>
        <v>6.0077397503985885</v>
      </c>
      <c r="AG41" s="62">
        <f t="shared" si="1"/>
        <v>28</v>
      </c>
      <c r="AH41" s="61" t="str">
        <f t="shared" si="2"/>
        <v>Northern Grampians</v>
      </c>
      <c r="AI41" s="61">
        <f t="shared" si="3"/>
        <v>6.2294805960097648</v>
      </c>
      <c r="AJ41" s="58"/>
    </row>
    <row r="42" spans="4:36" x14ac:dyDescent="0.25">
      <c r="R42" s="58"/>
      <c r="S42" s="64">
        <v>24</v>
      </c>
      <c r="T42" s="65" t="s">
        <v>53</v>
      </c>
      <c r="U42" s="66">
        <f>VLOOKUP($S42,Data!$A$10:$BV$89,2+Front!$T$10*24-24+Front!$T$12*8-8+8)</f>
        <v>39</v>
      </c>
      <c r="V42" s="67">
        <f t="shared" si="4"/>
        <v>39.24</v>
      </c>
      <c r="W42" s="66">
        <f t="shared" si="5"/>
        <v>68</v>
      </c>
      <c r="X42" s="68" t="str">
        <f t="shared" si="6"/>
        <v>Whittlesea</v>
      </c>
      <c r="Y42" s="66">
        <f t="shared" si="7"/>
        <v>528</v>
      </c>
      <c r="Z42" s="58"/>
      <c r="AA42" s="58"/>
      <c r="AB42" s="58"/>
      <c r="AC42" s="59">
        <v>28</v>
      </c>
      <c r="AD42" s="60" t="s">
        <v>57</v>
      </c>
      <c r="AE42" s="61">
        <f>VLOOKUP(AC42,Data!$A$10:$CB$89,77+Front!$AC$10)</f>
        <v>12.151267327881214</v>
      </c>
      <c r="AF42" s="61">
        <f t="shared" si="0"/>
        <v>12.154067327881215</v>
      </c>
      <c r="AG42" s="62">
        <f t="shared" si="1"/>
        <v>5</v>
      </c>
      <c r="AH42" s="61" t="str">
        <f t="shared" si="2"/>
        <v>Greater Geelong</v>
      </c>
      <c r="AI42" s="61">
        <f t="shared" si="3"/>
        <v>6.0050397503985886</v>
      </c>
      <c r="AJ42" s="58"/>
    </row>
    <row r="43" spans="4:36" x14ac:dyDescent="0.25">
      <c r="R43" s="58"/>
      <c r="S43" s="64">
        <v>25</v>
      </c>
      <c r="T43" s="65" t="s">
        <v>54</v>
      </c>
      <c r="U43" s="66">
        <f>VLOOKUP($S43,Data!$A$10:$BV$89,2+Front!$T$10*24-24+Front!$T$12*8-8+8)</f>
        <v>915</v>
      </c>
      <c r="V43" s="67">
        <f t="shared" si="4"/>
        <v>915.25</v>
      </c>
      <c r="W43" s="66">
        <f t="shared" si="5"/>
        <v>10</v>
      </c>
      <c r="X43" s="68" t="str">
        <f t="shared" si="6"/>
        <v>Wodonga</v>
      </c>
      <c r="Y43" s="66">
        <f t="shared" si="7"/>
        <v>517</v>
      </c>
      <c r="Z43" s="58"/>
      <c r="AA43" s="58"/>
      <c r="AB43" s="58"/>
      <c r="AC43" s="59">
        <v>29</v>
      </c>
      <c r="AD43" s="60" t="s">
        <v>58</v>
      </c>
      <c r="AE43" s="61">
        <f>VLOOKUP(AC43,Data!$A$10:$CB$89,77+Front!$AC$10)</f>
        <v>5.008145779279551</v>
      </c>
      <c r="AF43" s="61">
        <f t="shared" si="0"/>
        <v>5.0110457792795513</v>
      </c>
      <c r="AG43" s="62">
        <f t="shared" si="1"/>
        <v>32</v>
      </c>
      <c r="AH43" s="61" t="str">
        <f t="shared" si="2"/>
        <v>Benalla</v>
      </c>
      <c r="AI43" s="61">
        <f t="shared" si="3"/>
        <v>5.8079236672889438</v>
      </c>
      <c r="AJ43" s="58"/>
    </row>
    <row r="44" spans="4:36" x14ac:dyDescent="0.25">
      <c r="R44" s="58"/>
      <c r="S44" s="64">
        <v>26</v>
      </c>
      <c r="T44" s="65" t="s">
        <v>55</v>
      </c>
      <c r="U44" s="66">
        <f>VLOOKUP($S44,Data!$A$10:$BV$89,2+Front!$T$10*24-24+Front!$T$12*8-8+8)</f>
        <v>1436</v>
      </c>
      <c r="V44" s="67">
        <f t="shared" si="4"/>
        <v>1436.26</v>
      </c>
      <c r="W44" s="66">
        <f t="shared" si="5"/>
        <v>3</v>
      </c>
      <c r="X44" s="68" t="str">
        <f t="shared" si="6"/>
        <v>Maroondah</v>
      </c>
      <c r="Y44" s="66">
        <f t="shared" si="7"/>
        <v>503</v>
      </c>
      <c r="Z44" s="58"/>
      <c r="AA44" s="58"/>
      <c r="AB44" s="58"/>
      <c r="AC44" s="59">
        <v>30</v>
      </c>
      <c r="AD44" s="60" t="s">
        <v>59</v>
      </c>
      <c r="AE44" s="61">
        <f>VLOOKUP(AC44,Data!$A$10:$CB$89,77+Front!$AC$10)</f>
        <v>4.106409569719693</v>
      </c>
      <c r="AF44" s="61">
        <f t="shared" si="0"/>
        <v>4.1094095697196931</v>
      </c>
      <c r="AG44" s="62">
        <f t="shared" si="1"/>
        <v>43</v>
      </c>
      <c r="AH44" s="61" t="str">
        <f t="shared" si="2"/>
        <v>South Gippsland</v>
      </c>
      <c r="AI44" s="61">
        <f t="shared" si="3"/>
        <v>5.5360166731796276</v>
      </c>
      <c r="AJ44" s="58"/>
    </row>
    <row r="45" spans="4:36" x14ac:dyDescent="0.25">
      <c r="R45" s="58"/>
      <c r="S45" s="64">
        <v>27</v>
      </c>
      <c r="T45" s="65" t="s">
        <v>56</v>
      </c>
      <c r="U45" s="66">
        <f>VLOOKUP($S45,Data!$A$10:$BV$89,2+Front!$T$10*24-24+Front!$T$12*8-8+8)</f>
        <v>1661</v>
      </c>
      <c r="V45" s="67">
        <f t="shared" si="4"/>
        <v>1661.27</v>
      </c>
      <c r="W45" s="66">
        <f t="shared" si="5"/>
        <v>2</v>
      </c>
      <c r="X45" s="68" t="str">
        <f t="shared" si="6"/>
        <v>Yarra Ranges</v>
      </c>
      <c r="Y45" s="66">
        <f t="shared" si="7"/>
        <v>455</v>
      </c>
      <c r="Z45" s="58"/>
      <c r="AA45" s="58"/>
      <c r="AB45" s="58"/>
      <c r="AC45" s="59">
        <v>31</v>
      </c>
      <c r="AD45" s="60" t="s">
        <v>60</v>
      </c>
      <c r="AE45" s="61">
        <f>VLOOKUP(AC45,Data!$A$10:$CB$89,77+Front!$AC$10)</f>
        <v>2.2533310110598275</v>
      </c>
      <c r="AF45" s="61">
        <f t="shared" si="0"/>
        <v>2.2564310110598274</v>
      </c>
      <c r="AG45" s="62">
        <f t="shared" si="1"/>
        <v>66</v>
      </c>
      <c r="AH45" s="61" t="str">
        <f t="shared" si="2"/>
        <v>Bass Coast</v>
      </c>
      <c r="AI45" s="61">
        <f t="shared" si="3"/>
        <v>5.2136895223973401</v>
      </c>
      <c r="AJ45" s="58"/>
    </row>
    <row r="46" spans="4:36" x14ac:dyDescent="0.25">
      <c r="R46" s="58"/>
      <c r="S46" s="64">
        <v>28</v>
      </c>
      <c r="T46" s="65" t="s">
        <v>57</v>
      </c>
      <c r="U46" s="66">
        <f>VLOOKUP($S46,Data!$A$10:$BV$89,2+Front!$T$10*24-24+Front!$T$12*8-8+8)</f>
        <v>838</v>
      </c>
      <c r="V46" s="67">
        <f t="shared" si="4"/>
        <v>838.28</v>
      </c>
      <c r="W46" s="66">
        <f t="shared" si="5"/>
        <v>13</v>
      </c>
      <c r="X46" s="68" t="str">
        <f t="shared" si="6"/>
        <v>Banyule</v>
      </c>
      <c r="Y46" s="66">
        <f t="shared" si="7"/>
        <v>448</v>
      </c>
      <c r="Z46" s="58"/>
      <c r="AA46" s="58"/>
      <c r="AB46" s="58"/>
      <c r="AC46" s="59">
        <v>32</v>
      </c>
      <c r="AD46" s="60" t="s">
        <v>61</v>
      </c>
      <c r="AE46" s="61">
        <f>VLOOKUP(AC46,Data!$A$10:$CB$89,77+Front!$AC$10)</f>
        <v>12.925103204246117</v>
      </c>
      <c r="AF46" s="61">
        <f t="shared" si="0"/>
        <v>12.928303204246117</v>
      </c>
      <c r="AG46" s="62">
        <f t="shared" si="1"/>
        <v>2</v>
      </c>
      <c r="AH46" s="61" t="str">
        <f t="shared" si="2"/>
        <v>Hepburn</v>
      </c>
      <c r="AI46" s="61">
        <f t="shared" si="3"/>
        <v>5.008145779279551</v>
      </c>
      <c r="AJ46" s="58"/>
    </row>
    <row r="47" spans="4:36" x14ac:dyDescent="0.25">
      <c r="R47" s="58"/>
      <c r="S47" s="64">
        <v>29</v>
      </c>
      <c r="T47" s="65" t="s">
        <v>58</v>
      </c>
      <c r="U47" s="66">
        <f>VLOOKUP($S47,Data!$A$10:$BV$89,2+Front!$T$10*24-24+Front!$T$12*8-8+8)</f>
        <v>83</v>
      </c>
      <c r="V47" s="67">
        <f t="shared" si="4"/>
        <v>83.29</v>
      </c>
      <c r="W47" s="66">
        <f t="shared" si="5"/>
        <v>60</v>
      </c>
      <c r="X47" s="68" t="str">
        <f t="shared" si="6"/>
        <v>Kingston (Vic.)</v>
      </c>
      <c r="Y47" s="66">
        <f t="shared" si="7"/>
        <v>441</v>
      </c>
      <c r="Z47" s="58"/>
      <c r="AA47" s="58"/>
      <c r="AB47" s="58"/>
      <c r="AC47" s="59">
        <v>33</v>
      </c>
      <c r="AD47" s="60" t="s">
        <v>62</v>
      </c>
      <c r="AE47" s="61">
        <f>VLOOKUP(AC47,Data!$A$10:$CB$89,77+Front!$AC$10)</f>
        <v>3.3138216776864073</v>
      </c>
      <c r="AF47" s="61">
        <f t="shared" si="0"/>
        <v>3.3171216776864072</v>
      </c>
      <c r="AG47" s="62">
        <f t="shared" si="1"/>
        <v>52</v>
      </c>
      <c r="AH47" s="61" t="str">
        <f t="shared" si="2"/>
        <v>Darebin</v>
      </c>
      <c r="AI47" s="61">
        <f t="shared" si="3"/>
        <v>4.9865542312672222</v>
      </c>
      <c r="AJ47" s="58"/>
    </row>
    <row r="48" spans="4:36" x14ac:dyDescent="0.25">
      <c r="R48" s="58"/>
      <c r="S48" s="64">
        <v>30</v>
      </c>
      <c r="T48" s="65" t="s">
        <v>59</v>
      </c>
      <c r="U48" s="66">
        <f>VLOOKUP($S48,Data!$A$10:$BV$89,2+Front!$T$10*24-24+Front!$T$12*8-8+8)</f>
        <v>23</v>
      </c>
      <c r="V48" s="67">
        <f t="shared" si="4"/>
        <v>23.3</v>
      </c>
      <c r="W48" s="66">
        <f t="shared" si="5"/>
        <v>73</v>
      </c>
      <c r="X48" s="68" t="str">
        <f t="shared" si="6"/>
        <v>Yarra</v>
      </c>
      <c r="Y48" s="66">
        <f t="shared" si="7"/>
        <v>435</v>
      </c>
      <c r="Z48" s="58"/>
      <c r="AA48" s="58"/>
      <c r="AB48" s="58"/>
      <c r="AC48" s="59">
        <v>34</v>
      </c>
      <c r="AD48" s="60" t="s">
        <v>63</v>
      </c>
      <c r="AE48" s="61">
        <f>VLOOKUP(AC48,Data!$A$10:$CB$89,77+Front!$AC$10)</f>
        <v>2.9268292682926829</v>
      </c>
      <c r="AF48" s="61">
        <f t="shared" si="0"/>
        <v>2.9302292682926829</v>
      </c>
      <c r="AG48" s="62">
        <f t="shared" si="1"/>
        <v>56</v>
      </c>
      <c r="AH48" s="61" t="str">
        <f t="shared" si="2"/>
        <v>Brimbank</v>
      </c>
      <c r="AI48" s="61">
        <f t="shared" si="3"/>
        <v>4.9846942996607924</v>
      </c>
      <c r="AJ48" s="58"/>
    </row>
    <row r="49" spans="18:36" x14ac:dyDescent="0.25">
      <c r="R49" s="58"/>
      <c r="S49" s="64">
        <v>31</v>
      </c>
      <c r="T49" s="65" t="s">
        <v>60</v>
      </c>
      <c r="U49" s="66">
        <f>VLOOKUP($S49,Data!$A$10:$BV$89,2+Front!$T$10*24-24+Front!$T$12*8-8+8)</f>
        <v>207</v>
      </c>
      <c r="V49" s="67">
        <f t="shared" si="4"/>
        <v>207.31</v>
      </c>
      <c r="W49" s="66">
        <f t="shared" si="5"/>
        <v>43</v>
      </c>
      <c r="X49" s="68" t="str">
        <f t="shared" si="6"/>
        <v>Warrnambool</v>
      </c>
      <c r="Y49" s="66">
        <f t="shared" si="7"/>
        <v>379</v>
      </c>
      <c r="Z49" s="58"/>
      <c r="AA49" s="58"/>
      <c r="AB49" s="58"/>
      <c r="AC49" s="59">
        <v>35</v>
      </c>
      <c r="AD49" s="60" t="s">
        <v>64</v>
      </c>
      <c r="AE49" s="61">
        <f>VLOOKUP(AC49,Data!$A$10:$CB$89,77+Front!$AC$10)</f>
        <v>2.7544079896569169</v>
      </c>
      <c r="AF49" s="61">
        <f t="shared" si="0"/>
        <v>2.7579079896569167</v>
      </c>
      <c r="AG49" s="62">
        <f t="shared" si="1"/>
        <v>60</v>
      </c>
      <c r="AH49" s="61" t="str">
        <f t="shared" si="2"/>
        <v>Baw Baw</v>
      </c>
      <c r="AI49" s="61">
        <f t="shared" si="3"/>
        <v>4.9428952207432904</v>
      </c>
      <c r="AJ49" s="58"/>
    </row>
    <row r="50" spans="18:36" x14ac:dyDescent="0.25">
      <c r="R50" s="58"/>
      <c r="S50" s="64">
        <v>32</v>
      </c>
      <c r="T50" s="65" t="s">
        <v>61</v>
      </c>
      <c r="U50" s="66">
        <f>VLOOKUP($S50,Data!$A$10:$BV$89,2+Front!$T$10*24-24+Front!$T$12*8-8+8)</f>
        <v>263</v>
      </c>
      <c r="V50" s="67">
        <f t="shared" si="4"/>
        <v>263.32</v>
      </c>
      <c r="W50" s="66">
        <f t="shared" si="5"/>
        <v>38</v>
      </c>
      <c r="X50" s="68" t="str">
        <f t="shared" si="6"/>
        <v>Campaspe</v>
      </c>
      <c r="Y50" s="66">
        <f t="shared" si="7"/>
        <v>364</v>
      </c>
      <c r="Z50" s="58"/>
      <c r="AA50" s="58"/>
      <c r="AB50" s="58"/>
      <c r="AC50" s="59">
        <v>36</v>
      </c>
      <c r="AD50" s="60" t="s">
        <v>65</v>
      </c>
      <c r="AE50" s="61">
        <f>VLOOKUP(AC50,Data!$A$10:$CB$89,77+Front!$AC$10)</f>
        <v>3.5851055161737149</v>
      </c>
      <c r="AF50" s="61">
        <f t="shared" si="0"/>
        <v>3.5887055161737149</v>
      </c>
      <c r="AG50" s="62">
        <f t="shared" si="1"/>
        <v>48</v>
      </c>
      <c r="AH50" s="61" t="str">
        <f t="shared" si="2"/>
        <v>Gannawarra</v>
      </c>
      <c r="AI50" s="61">
        <f t="shared" si="3"/>
        <v>4.936396430605658</v>
      </c>
      <c r="AJ50" s="58"/>
    </row>
    <row r="51" spans="18:36" x14ac:dyDescent="0.25">
      <c r="R51" s="58"/>
      <c r="S51" s="64">
        <v>33</v>
      </c>
      <c r="T51" s="65" t="s">
        <v>62</v>
      </c>
      <c r="U51" s="66">
        <f>VLOOKUP($S51,Data!$A$10:$BV$89,2+Front!$T$10*24-24+Front!$T$12*8-8+8)</f>
        <v>839</v>
      </c>
      <c r="V51" s="67">
        <f t="shared" si="4"/>
        <v>839.33</v>
      </c>
      <c r="W51" s="66">
        <f t="shared" si="5"/>
        <v>12</v>
      </c>
      <c r="X51" s="68" t="str">
        <f t="shared" si="6"/>
        <v>Moonee Valley</v>
      </c>
      <c r="Y51" s="66">
        <f t="shared" si="7"/>
        <v>345</v>
      </c>
      <c r="Z51" s="58"/>
      <c r="AA51" s="58"/>
      <c r="AB51" s="58"/>
      <c r="AC51" s="59">
        <v>37</v>
      </c>
      <c r="AD51" s="60" t="s">
        <v>66</v>
      </c>
      <c r="AE51" s="61">
        <f>VLOOKUP(AC51,Data!$A$10:$CB$89,77+Front!$AC$10)</f>
        <v>14.941123479827553</v>
      </c>
      <c r="AF51" s="61">
        <f t="shared" si="0"/>
        <v>14.944823479827553</v>
      </c>
      <c r="AG51" s="62">
        <f t="shared" si="1"/>
        <v>1</v>
      </c>
      <c r="AH51" s="61" t="str">
        <f t="shared" si="2"/>
        <v>Victoria</v>
      </c>
      <c r="AI51" s="61">
        <f t="shared" si="3"/>
        <v>4.773602994948746</v>
      </c>
      <c r="AJ51" s="58"/>
    </row>
    <row r="52" spans="18:36" x14ac:dyDescent="0.25">
      <c r="R52" s="58"/>
      <c r="S52" s="64">
        <v>34</v>
      </c>
      <c r="T52" s="65" t="s">
        <v>63</v>
      </c>
      <c r="U52" s="66">
        <f>VLOOKUP($S52,Data!$A$10:$BV$89,2+Front!$T$10*24-24+Front!$T$12*8-8+8)</f>
        <v>51</v>
      </c>
      <c r="V52" s="67">
        <f t="shared" si="4"/>
        <v>51.34</v>
      </c>
      <c r="W52" s="66">
        <f t="shared" si="5"/>
        <v>65</v>
      </c>
      <c r="X52" s="68" t="str">
        <f t="shared" si="6"/>
        <v>Wangaratta</v>
      </c>
      <c r="Y52" s="66">
        <f t="shared" si="7"/>
        <v>324</v>
      </c>
      <c r="Z52" s="58"/>
      <c r="AA52" s="58"/>
      <c r="AB52" s="58"/>
      <c r="AC52" s="59">
        <v>38</v>
      </c>
      <c r="AD52" s="60" t="s">
        <v>67</v>
      </c>
      <c r="AE52" s="61">
        <f>VLOOKUP(AC52,Data!$A$10:$CB$89,77+Front!$AC$10)</f>
        <v>4.129032258064516</v>
      </c>
      <c r="AF52" s="61">
        <f t="shared" si="0"/>
        <v>4.132832258064516</v>
      </c>
      <c r="AG52" s="62">
        <f t="shared" si="1"/>
        <v>42</v>
      </c>
      <c r="AH52" s="61" t="str">
        <f t="shared" si="2"/>
        <v>Yarra</v>
      </c>
      <c r="AI52" s="61">
        <f t="shared" si="3"/>
        <v>4.7081998441423503</v>
      </c>
      <c r="AJ52" s="58"/>
    </row>
    <row r="53" spans="18:36" x14ac:dyDescent="0.25">
      <c r="R53" s="58"/>
      <c r="S53" s="64">
        <v>35</v>
      </c>
      <c r="T53" s="65" t="s">
        <v>64</v>
      </c>
      <c r="U53" s="66">
        <f>VLOOKUP($S53,Data!$A$10:$BV$89,2+Front!$T$10*24-24+Front!$T$12*8-8+8)</f>
        <v>441</v>
      </c>
      <c r="V53" s="67">
        <f t="shared" si="4"/>
        <v>441.35</v>
      </c>
      <c r="W53" s="66">
        <f t="shared" si="5"/>
        <v>29</v>
      </c>
      <c r="X53" s="68" t="str">
        <f t="shared" si="6"/>
        <v>Wellington</v>
      </c>
      <c r="Y53" s="66">
        <f t="shared" si="7"/>
        <v>309</v>
      </c>
      <c r="Z53" s="58"/>
      <c r="AA53" s="58"/>
      <c r="AB53" s="58"/>
      <c r="AC53" s="59">
        <v>39</v>
      </c>
      <c r="AD53" s="60" t="s">
        <v>68</v>
      </c>
      <c r="AE53" s="61">
        <f>VLOOKUP(AC53,Data!$A$10:$CB$89,77+Front!$AC$10)</f>
        <v>1.8581663537795488</v>
      </c>
      <c r="AF53" s="61">
        <f t="shared" si="0"/>
        <v>1.8620663537795488</v>
      </c>
      <c r="AG53" s="62">
        <f t="shared" si="1"/>
        <v>69</v>
      </c>
      <c r="AH53" s="61" t="str">
        <f t="shared" si="2"/>
        <v>Mount Alexander</v>
      </c>
      <c r="AI53" s="61">
        <f t="shared" si="3"/>
        <v>4.674276717181657</v>
      </c>
      <c r="AJ53" s="58"/>
    </row>
    <row r="54" spans="18:36" x14ac:dyDescent="0.25">
      <c r="R54" s="58"/>
      <c r="S54" s="64">
        <v>36</v>
      </c>
      <c r="T54" s="65" t="s">
        <v>65</v>
      </c>
      <c r="U54" s="66">
        <f>VLOOKUP($S54,Data!$A$10:$BV$89,2+Front!$T$10*24-24+Front!$T$12*8-8+8)</f>
        <v>572</v>
      </c>
      <c r="V54" s="67">
        <f t="shared" si="4"/>
        <v>572.36</v>
      </c>
      <c r="W54" s="66">
        <f t="shared" si="5"/>
        <v>21</v>
      </c>
      <c r="X54" s="68" t="str">
        <f t="shared" si="6"/>
        <v>Baw Baw</v>
      </c>
      <c r="Y54" s="66">
        <f t="shared" si="7"/>
        <v>293</v>
      </c>
      <c r="Z54" s="58"/>
      <c r="AA54" s="58"/>
      <c r="AB54" s="58"/>
      <c r="AC54" s="59">
        <v>40</v>
      </c>
      <c r="AD54" s="60" t="s">
        <v>69</v>
      </c>
      <c r="AE54" s="61">
        <f>VLOOKUP(AC54,Data!$A$10:$CB$89,77+Front!$AC$10)</f>
        <v>1.3273287508888361</v>
      </c>
      <c r="AF54" s="61">
        <f t="shared" si="0"/>
        <v>1.3313287508888361</v>
      </c>
      <c r="AG54" s="62">
        <f t="shared" si="1"/>
        <v>77</v>
      </c>
      <c r="AH54" s="61" t="str">
        <f t="shared" si="2"/>
        <v>Wyndham</v>
      </c>
      <c r="AI54" s="61">
        <f t="shared" si="3"/>
        <v>4.3536157311941253</v>
      </c>
      <c r="AJ54" s="58"/>
    </row>
    <row r="55" spans="18:36" x14ac:dyDescent="0.25">
      <c r="R55" s="58"/>
      <c r="S55" s="64">
        <v>37</v>
      </c>
      <c r="T55" s="65" t="s">
        <v>66</v>
      </c>
      <c r="U55" s="66">
        <f>VLOOKUP($S55,Data!$A$10:$BV$89,2+Front!$T$10*24-24+Front!$T$12*8-8+8)</f>
        <v>1161</v>
      </c>
      <c r="V55" s="67">
        <f t="shared" si="4"/>
        <v>1161.3699999999999</v>
      </c>
      <c r="W55" s="66">
        <f t="shared" si="5"/>
        <v>6</v>
      </c>
      <c r="X55" s="68" t="str">
        <f t="shared" si="6"/>
        <v>Cardinia</v>
      </c>
      <c r="Y55" s="66">
        <f t="shared" si="7"/>
        <v>284</v>
      </c>
      <c r="Z55" s="58"/>
      <c r="AA55" s="58"/>
      <c r="AB55" s="58"/>
      <c r="AC55" s="59">
        <v>41</v>
      </c>
      <c r="AD55" s="60" t="s">
        <v>70</v>
      </c>
      <c r="AE55" s="61">
        <f>VLOOKUP(AC55,Data!$A$10:$CB$89,77+Front!$AC$10)</f>
        <v>1.3542271232346683</v>
      </c>
      <c r="AF55" s="61">
        <f t="shared" si="0"/>
        <v>1.3583271232346683</v>
      </c>
      <c r="AG55" s="62">
        <f t="shared" si="1"/>
        <v>76</v>
      </c>
      <c r="AH55" s="61" t="str">
        <f t="shared" si="2"/>
        <v>Maroondah</v>
      </c>
      <c r="AI55" s="61">
        <f t="shared" si="3"/>
        <v>4.3452344958059417</v>
      </c>
      <c r="AJ55" s="58"/>
    </row>
    <row r="56" spans="18:36" x14ac:dyDescent="0.25">
      <c r="R56" s="58"/>
      <c r="S56" s="64">
        <v>38</v>
      </c>
      <c r="T56" s="65" t="s">
        <v>67</v>
      </c>
      <c r="U56" s="66">
        <f>VLOOKUP($S56,Data!$A$10:$BV$89,2+Front!$T$10*24-24+Front!$T$12*8-8+8)</f>
        <v>32</v>
      </c>
      <c r="V56" s="67">
        <f t="shared" si="4"/>
        <v>32.380000000000003</v>
      </c>
      <c r="W56" s="66">
        <f t="shared" si="5"/>
        <v>70</v>
      </c>
      <c r="X56" s="68" t="str">
        <f t="shared" si="6"/>
        <v>Horsham</v>
      </c>
      <c r="Y56" s="66">
        <f t="shared" si="7"/>
        <v>263</v>
      </c>
      <c r="Z56" s="58"/>
      <c r="AA56" s="58"/>
      <c r="AB56" s="58"/>
      <c r="AC56" s="59">
        <v>42</v>
      </c>
      <c r="AD56" s="60" t="s">
        <v>71</v>
      </c>
      <c r="AE56" s="61">
        <f>VLOOKUP(AC56,Data!$A$10:$CB$89,77+Front!$AC$10)</f>
        <v>6.3238399634724045</v>
      </c>
      <c r="AF56" s="61">
        <f t="shared" si="0"/>
        <v>6.3280399634724045</v>
      </c>
      <c r="AG56" s="62">
        <f t="shared" si="1"/>
        <v>25</v>
      </c>
      <c r="AH56" s="61" t="str">
        <f t="shared" si="2"/>
        <v>Loddon</v>
      </c>
      <c r="AI56" s="61">
        <f t="shared" si="3"/>
        <v>4.129032258064516</v>
      </c>
      <c r="AJ56" s="58"/>
    </row>
    <row r="57" spans="18:36" x14ac:dyDescent="0.25">
      <c r="R57" s="58"/>
      <c r="S57" s="64">
        <v>39</v>
      </c>
      <c r="T57" s="65" t="s">
        <v>68</v>
      </c>
      <c r="U57" s="66">
        <f>VLOOKUP($S57,Data!$A$10:$BV$89,2+Front!$T$10*24-24+Front!$T$12*8-8+8)</f>
        <v>97</v>
      </c>
      <c r="V57" s="67">
        <f t="shared" si="4"/>
        <v>97.39</v>
      </c>
      <c r="W57" s="66">
        <f t="shared" si="5"/>
        <v>57</v>
      </c>
      <c r="X57" s="68" t="str">
        <f t="shared" si="6"/>
        <v>Boroondara</v>
      </c>
      <c r="Y57" s="66">
        <f t="shared" si="7"/>
        <v>244</v>
      </c>
      <c r="Z57" s="58"/>
      <c r="AA57" s="58"/>
      <c r="AB57" s="58"/>
      <c r="AC57" s="59">
        <v>43</v>
      </c>
      <c r="AD57" s="60" t="s">
        <v>72</v>
      </c>
      <c r="AE57" s="61">
        <f>VLOOKUP(AC57,Data!$A$10:$CB$89,77+Front!$AC$10)</f>
        <v>4.3452344958059417</v>
      </c>
      <c r="AF57" s="61">
        <f t="shared" si="0"/>
        <v>4.3495344958059414</v>
      </c>
      <c r="AG57" s="62">
        <f t="shared" si="1"/>
        <v>41</v>
      </c>
      <c r="AH57" s="61" t="str">
        <f t="shared" si="2"/>
        <v>Hindmarsh</v>
      </c>
      <c r="AI57" s="61">
        <f t="shared" si="3"/>
        <v>4.106409569719693</v>
      </c>
      <c r="AJ57" s="58"/>
    </row>
    <row r="58" spans="18:36" x14ac:dyDescent="0.25">
      <c r="R58" s="58"/>
      <c r="S58" s="64">
        <v>40</v>
      </c>
      <c r="T58" s="65" t="s">
        <v>69</v>
      </c>
      <c r="U58" s="66">
        <f>VLOOKUP($S58,Data!$A$10:$BV$89,2+Front!$T$10*24-24+Front!$T$12*8-8+8)</f>
        <v>168</v>
      </c>
      <c r="V58" s="67">
        <f t="shared" si="4"/>
        <v>168.4</v>
      </c>
      <c r="W58" s="66">
        <f t="shared" si="5"/>
        <v>49</v>
      </c>
      <c r="X58" s="68" t="str">
        <f t="shared" si="6"/>
        <v>Swan Hill</v>
      </c>
      <c r="Y58" s="66">
        <f t="shared" si="7"/>
        <v>235</v>
      </c>
      <c r="Z58" s="58"/>
      <c r="AA58" s="58"/>
      <c r="AB58" s="58"/>
      <c r="AC58" s="59">
        <v>44</v>
      </c>
      <c r="AD58" s="60" t="s">
        <v>73</v>
      </c>
      <c r="AE58" s="61">
        <f>VLOOKUP(AC58,Data!$A$10:$CB$89,77+Front!$AC$10)</f>
        <v>12.767576468240108</v>
      </c>
      <c r="AF58" s="61">
        <f t="shared" si="0"/>
        <v>12.771976468240108</v>
      </c>
      <c r="AG58" s="62">
        <f t="shared" si="1"/>
        <v>3</v>
      </c>
      <c r="AH58" s="61" t="str">
        <f t="shared" si="2"/>
        <v>Melton</v>
      </c>
      <c r="AI58" s="61">
        <f t="shared" si="3"/>
        <v>4.0872287037276562</v>
      </c>
      <c r="AJ58" s="58"/>
    </row>
    <row r="59" spans="18:36" x14ac:dyDescent="0.25">
      <c r="R59" s="58"/>
      <c r="S59" s="64">
        <v>41</v>
      </c>
      <c r="T59" s="65" t="s">
        <v>70</v>
      </c>
      <c r="U59" s="66">
        <f>VLOOKUP($S59,Data!$A$10:$BV$89,2+Front!$T$10*24-24+Front!$T$12*8-8+8)</f>
        <v>14</v>
      </c>
      <c r="V59" s="67">
        <f t="shared" si="4"/>
        <v>14.41</v>
      </c>
      <c r="W59" s="66">
        <f t="shared" si="5"/>
        <v>77</v>
      </c>
      <c r="X59" s="68" t="str">
        <f t="shared" si="6"/>
        <v>Glen Eira</v>
      </c>
      <c r="Y59" s="66">
        <f t="shared" si="7"/>
        <v>228</v>
      </c>
      <c r="Z59" s="58"/>
      <c r="AA59" s="58"/>
      <c r="AB59" s="58"/>
      <c r="AC59" s="59">
        <v>45</v>
      </c>
      <c r="AD59" s="60" t="s">
        <v>74</v>
      </c>
      <c r="AE59" s="61">
        <f>VLOOKUP(AC59,Data!$A$10:$CB$89,77+Front!$AC$10)</f>
        <v>4.0872287037276562</v>
      </c>
      <c r="AF59" s="61">
        <f t="shared" si="0"/>
        <v>4.0917287037276564</v>
      </c>
      <c r="AG59" s="62">
        <f t="shared" si="1"/>
        <v>44</v>
      </c>
      <c r="AH59" s="61" t="str">
        <f t="shared" si="2"/>
        <v>Mitchell</v>
      </c>
      <c r="AI59" s="61">
        <f t="shared" si="3"/>
        <v>3.9085174722340463</v>
      </c>
      <c r="AJ59" s="58"/>
    </row>
    <row r="60" spans="18:36" x14ac:dyDescent="0.25">
      <c r="R60" s="58"/>
      <c r="S60" s="64">
        <v>42</v>
      </c>
      <c r="T60" s="65" t="s">
        <v>71</v>
      </c>
      <c r="U60" s="66">
        <f>VLOOKUP($S60,Data!$A$10:$BV$89,2+Front!$T$10*24-24+Front!$T$12*8-8+8)</f>
        <v>554</v>
      </c>
      <c r="V60" s="67">
        <f t="shared" si="4"/>
        <v>554.41999999999996</v>
      </c>
      <c r="W60" s="66">
        <f t="shared" si="5"/>
        <v>23</v>
      </c>
      <c r="X60" s="68" t="str">
        <f t="shared" si="6"/>
        <v>Bass Coast</v>
      </c>
      <c r="Y60" s="66">
        <f t="shared" si="7"/>
        <v>218</v>
      </c>
      <c r="Z60" s="58"/>
      <c r="AA60" s="58"/>
      <c r="AB60" s="58"/>
      <c r="AC60" s="59">
        <v>46</v>
      </c>
      <c r="AD60" s="60" t="s">
        <v>75</v>
      </c>
      <c r="AE60" s="61">
        <f>VLOOKUP(AC60,Data!$A$10:$CB$89,77+Front!$AC$10)</f>
        <v>3.2192399620324097</v>
      </c>
      <c r="AF60" s="61">
        <f t="shared" si="0"/>
        <v>3.2238399620324096</v>
      </c>
      <c r="AG60" s="62">
        <f t="shared" si="1"/>
        <v>54</v>
      </c>
      <c r="AH60" s="61" t="str">
        <f t="shared" si="2"/>
        <v>Corangamite</v>
      </c>
      <c r="AI60" s="61">
        <f t="shared" si="3"/>
        <v>3.6252265766610416</v>
      </c>
      <c r="AJ60" s="58"/>
    </row>
    <row r="61" spans="18:36" x14ac:dyDescent="0.25">
      <c r="R61" s="58"/>
      <c r="S61" s="64">
        <v>43</v>
      </c>
      <c r="T61" s="65" t="s">
        <v>72</v>
      </c>
      <c r="U61" s="66">
        <f>VLOOKUP($S61,Data!$A$10:$BV$89,2+Front!$T$10*24-24+Front!$T$12*8-8+8)</f>
        <v>503</v>
      </c>
      <c r="V61" s="67">
        <f t="shared" si="4"/>
        <v>503.43</v>
      </c>
      <c r="W61" s="66">
        <f t="shared" si="5"/>
        <v>26</v>
      </c>
      <c r="X61" s="68" t="str">
        <f t="shared" si="6"/>
        <v>Hobsons Bay</v>
      </c>
      <c r="Y61" s="66">
        <f t="shared" si="7"/>
        <v>207</v>
      </c>
      <c r="Z61" s="58"/>
      <c r="AA61" s="58"/>
      <c r="AB61" s="58"/>
      <c r="AC61" s="59">
        <v>47</v>
      </c>
      <c r="AD61" s="60" t="s">
        <v>76</v>
      </c>
      <c r="AE61" s="61">
        <f>VLOOKUP(AC61,Data!$A$10:$CB$89,77+Front!$AC$10)</f>
        <v>10.864628820960698</v>
      </c>
      <c r="AF61" s="61">
        <f t="shared" si="0"/>
        <v>10.869328820960698</v>
      </c>
      <c r="AG61" s="62">
        <f t="shared" si="1"/>
        <v>9</v>
      </c>
      <c r="AH61" s="61" t="str">
        <f t="shared" si="2"/>
        <v>Mornington Peninsula</v>
      </c>
      <c r="AI61" s="61">
        <f t="shared" si="3"/>
        <v>3.5938797994497236</v>
      </c>
      <c r="AJ61" s="58"/>
    </row>
    <row r="62" spans="18:36" x14ac:dyDescent="0.25">
      <c r="R62" s="58"/>
      <c r="S62" s="64">
        <v>44</v>
      </c>
      <c r="T62" s="65" t="s">
        <v>73</v>
      </c>
      <c r="U62" s="66">
        <f>VLOOKUP($S62,Data!$A$10:$BV$89,2+Front!$T$10*24-24+Front!$T$12*8-8+8)</f>
        <v>2047</v>
      </c>
      <c r="V62" s="67">
        <f t="shared" si="4"/>
        <v>2047.44</v>
      </c>
      <c r="W62" s="66">
        <f t="shared" si="5"/>
        <v>1</v>
      </c>
      <c r="X62" s="68" t="str">
        <f t="shared" si="6"/>
        <v>Mitchell</v>
      </c>
      <c r="Y62" s="66">
        <f t="shared" si="7"/>
        <v>202</v>
      </c>
      <c r="Z62" s="58"/>
      <c r="AA62" s="58"/>
      <c r="AB62" s="58"/>
      <c r="AC62" s="59">
        <v>48</v>
      </c>
      <c r="AD62" s="60" t="s">
        <v>77</v>
      </c>
      <c r="AE62" s="61">
        <f>VLOOKUP(AC62,Data!$A$10:$CB$89,77+Front!$AC$10)</f>
        <v>3.9085174722340463</v>
      </c>
      <c r="AF62" s="61">
        <f t="shared" si="0"/>
        <v>3.9133174722340462</v>
      </c>
      <c r="AG62" s="62">
        <f t="shared" si="1"/>
        <v>45</v>
      </c>
      <c r="AH62" s="61" t="str">
        <f t="shared" si="2"/>
        <v>Knox</v>
      </c>
      <c r="AI62" s="61">
        <f t="shared" si="3"/>
        <v>3.5851055161737149</v>
      </c>
      <c r="AJ62" s="58"/>
    </row>
    <row r="63" spans="18:36" x14ac:dyDescent="0.25">
      <c r="R63" s="58"/>
      <c r="S63" s="64">
        <v>45</v>
      </c>
      <c r="T63" s="65" t="s">
        <v>74</v>
      </c>
      <c r="U63" s="66">
        <f>VLOOKUP($S63,Data!$A$10:$BV$89,2+Front!$T$10*24-24+Front!$T$12*8-8+8)</f>
        <v>790</v>
      </c>
      <c r="V63" s="67">
        <f t="shared" si="4"/>
        <v>790.45</v>
      </c>
      <c r="W63" s="66">
        <f t="shared" si="5"/>
        <v>14</v>
      </c>
      <c r="X63" s="68" t="str">
        <f t="shared" si="6"/>
        <v>Stonnington</v>
      </c>
      <c r="Y63" s="66">
        <f t="shared" si="7"/>
        <v>195</v>
      </c>
      <c r="Z63" s="58"/>
      <c r="AA63" s="58"/>
      <c r="AB63" s="58"/>
      <c r="AC63" s="59">
        <v>49</v>
      </c>
      <c r="AD63" s="60" t="s">
        <v>78</v>
      </c>
      <c r="AE63" s="61">
        <f>VLOOKUP(AC63,Data!$A$10:$CB$89,77+Front!$AC$10)</f>
        <v>6.3758828145435515</v>
      </c>
      <c r="AF63" s="61">
        <f t="shared" si="0"/>
        <v>6.3807828145435517</v>
      </c>
      <c r="AG63" s="62">
        <f t="shared" si="1"/>
        <v>24</v>
      </c>
      <c r="AH63" s="61" t="str">
        <f t="shared" si="2"/>
        <v>Banyule</v>
      </c>
      <c r="AI63" s="61">
        <f t="shared" si="3"/>
        <v>3.5157384227832407</v>
      </c>
      <c r="AJ63" s="58"/>
    </row>
    <row r="64" spans="18:36" x14ac:dyDescent="0.25">
      <c r="R64" s="58"/>
      <c r="S64" s="64">
        <v>46</v>
      </c>
      <c r="T64" s="65" t="s">
        <v>75</v>
      </c>
      <c r="U64" s="66">
        <f>VLOOKUP($S64,Data!$A$10:$BV$89,2+Front!$T$10*24-24+Front!$T$12*8-8+8)</f>
        <v>563</v>
      </c>
      <c r="V64" s="67">
        <f t="shared" si="4"/>
        <v>563.46</v>
      </c>
      <c r="W64" s="66">
        <f t="shared" si="5"/>
        <v>22</v>
      </c>
      <c r="X64" s="68" t="str">
        <f t="shared" si="6"/>
        <v>Moira</v>
      </c>
      <c r="Y64" s="66">
        <f t="shared" si="7"/>
        <v>195</v>
      </c>
      <c r="Z64" s="58"/>
      <c r="AA64" s="58"/>
      <c r="AB64" s="58"/>
      <c r="AC64" s="59">
        <v>50</v>
      </c>
      <c r="AD64" s="60" t="s">
        <v>79</v>
      </c>
      <c r="AE64" s="61">
        <f>VLOOKUP(AC64,Data!$A$10:$CB$89,77+Front!$AC$10)</f>
        <v>2.9423675293852298</v>
      </c>
      <c r="AF64" s="61">
        <f t="shared" si="0"/>
        <v>2.9473675293852297</v>
      </c>
      <c r="AG64" s="62">
        <f t="shared" si="1"/>
        <v>55</v>
      </c>
      <c r="AH64" s="61" t="str">
        <f t="shared" si="2"/>
        <v>Whitehorse</v>
      </c>
      <c r="AI64" s="61">
        <f t="shared" si="3"/>
        <v>3.4645176615085136</v>
      </c>
      <c r="AJ64" s="58"/>
    </row>
    <row r="65" spans="18:36" x14ac:dyDescent="0.25">
      <c r="R65" s="58"/>
      <c r="S65" s="64">
        <v>47</v>
      </c>
      <c r="T65" s="65" t="s">
        <v>76</v>
      </c>
      <c r="U65" s="66">
        <f>VLOOKUP($S65,Data!$A$10:$BV$89,2+Front!$T$10*24-24+Front!$T$12*8-8+8)</f>
        <v>622</v>
      </c>
      <c r="V65" s="67">
        <f t="shared" si="4"/>
        <v>622.47</v>
      </c>
      <c r="W65" s="66">
        <f t="shared" si="5"/>
        <v>16</v>
      </c>
      <c r="X65" s="68" t="str">
        <f t="shared" si="6"/>
        <v>Glenelg</v>
      </c>
      <c r="Y65" s="66">
        <f t="shared" si="7"/>
        <v>172</v>
      </c>
      <c r="Z65" s="58"/>
      <c r="AA65" s="58"/>
      <c r="AB65" s="58"/>
      <c r="AC65" s="59">
        <v>51</v>
      </c>
      <c r="AD65" s="60" t="s">
        <v>80</v>
      </c>
      <c r="AE65" s="61">
        <f>VLOOKUP(AC65,Data!$A$10:$CB$89,77+Front!$AC$10)</f>
        <v>2.8021670091537456</v>
      </c>
      <c r="AF65" s="61">
        <f t="shared" si="0"/>
        <v>2.8072670091537457</v>
      </c>
      <c r="AG65" s="62">
        <f t="shared" si="1"/>
        <v>58</v>
      </c>
      <c r="AH65" s="61" t="str">
        <f t="shared" si="2"/>
        <v>Moorabool</v>
      </c>
      <c r="AI65" s="61">
        <f t="shared" si="3"/>
        <v>3.4003010953641697</v>
      </c>
      <c r="AJ65" s="58"/>
    </row>
    <row r="66" spans="18:36" x14ac:dyDescent="0.25">
      <c r="R66" s="58"/>
      <c r="S66" s="64">
        <v>48</v>
      </c>
      <c r="T66" s="65" t="s">
        <v>77</v>
      </c>
      <c r="U66" s="66">
        <f>VLOOKUP($S66,Data!$A$10:$BV$89,2+Front!$T$10*24-24+Front!$T$12*8-8+8)</f>
        <v>202</v>
      </c>
      <c r="V66" s="67">
        <f t="shared" si="4"/>
        <v>202.48</v>
      </c>
      <c r="W66" s="66">
        <f t="shared" si="5"/>
        <v>44</v>
      </c>
      <c r="X66" s="68" t="str">
        <f t="shared" si="6"/>
        <v>South Gippsland</v>
      </c>
      <c r="Y66" s="66">
        <f t="shared" si="7"/>
        <v>170</v>
      </c>
      <c r="Z66" s="58"/>
      <c r="AA66" s="58"/>
      <c r="AB66" s="58"/>
      <c r="AC66" s="59">
        <v>52</v>
      </c>
      <c r="AD66" s="60" t="s">
        <v>81</v>
      </c>
      <c r="AE66" s="61">
        <f>VLOOKUP(AC66,Data!$A$10:$CB$89,77+Front!$AC$10)</f>
        <v>3.4003010953641697</v>
      </c>
      <c r="AF66" s="61">
        <f t="shared" si="0"/>
        <v>3.4055010953641696</v>
      </c>
      <c r="AG66" s="62">
        <f t="shared" si="1"/>
        <v>51</v>
      </c>
      <c r="AH66" s="61" t="str">
        <f t="shared" si="2"/>
        <v>Hume</v>
      </c>
      <c r="AI66" s="61">
        <f t="shared" si="3"/>
        <v>3.3138216776864073</v>
      </c>
      <c r="AJ66" s="58"/>
    </row>
    <row r="67" spans="18:36" x14ac:dyDescent="0.25">
      <c r="R67" s="58"/>
      <c r="S67" s="64">
        <v>49</v>
      </c>
      <c r="T67" s="65" t="s">
        <v>78</v>
      </c>
      <c r="U67" s="66">
        <f>VLOOKUP($S67,Data!$A$10:$BV$89,2+Front!$T$10*24-24+Front!$T$12*8-8+8)</f>
        <v>195</v>
      </c>
      <c r="V67" s="67">
        <f t="shared" si="4"/>
        <v>195.49</v>
      </c>
      <c r="W67" s="66">
        <f t="shared" si="5"/>
        <v>46</v>
      </c>
      <c r="X67" s="68" t="str">
        <f t="shared" si="6"/>
        <v>Manningham</v>
      </c>
      <c r="Y67" s="66">
        <f t="shared" si="7"/>
        <v>168</v>
      </c>
      <c r="Z67" s="58"/>
      <c r="AA67" s="58"/>
      <c r="AB67" s="58"/>
      <c r="AC67" s="59">
        <v>53</v>
      </c>
      <c r="AD67" s="60" t="s">
        <v>82</v>
      </c>
      <c r="AE67" s="61">
        <f>VLOOKUP(AC67,Data!$A$10:$CB$89,77+Front!$AC$10)</f>
        <v>3.5938797994497236</v>
      </c>
      <c r="AF67" s="61">
        <f t="shared" si="0"/>
        <v>3.5991797994497237</v>
      </c>
      <c r="AG67" s="62">
        <f t="shared" si="1"/>
        <v>47</v>
      </c>
      <c r="AH67" s="61" t="str">
        <f t="shared" si="2"/>
        <v>Buloke</v>
      </c>
      <c r="AI67" s="61">
        <f t="shared" si="3"/>
        <v>3.2679738562091503</v>
      </c>
      <c r="AJ67" s="58"/>
    </row>
    <row r="68" spans="18:36" x14ac:dyDescent="0.25">
      <c r="R68" s="58"/>
      <c r="S68" s="64">
        <v>50</v>
      </c>
      <c r="T68" s="65" t="s">
        <v>79</v>
      </c>
      <c r="U68" s="66">
        <f>VLOOKUP($S68,Data!$A$10:$BV$89,2+Front!$T$10*24-24+Front!$T$12*8-8+8)</f>
        <v>574</v>
      </c>
      <c r="V68" s="67">
        <f t="shared" si="4"/>
        <v>574.5</v>
      </c>
      <c r="W68" s="66">
        <f t="shared" si="5"/>
        <v>20</v>
      </c>
      <c r="X68" s="68" t="str">
        <f t="shared" si="6"/>
        <v>Colac Otway</v>
      </c>
      <c r="Y68" s="66">
        <f t="shared" si="7"/>
        <v>164</v>
      </c>
      <c r="Z68" s="58"/>
      <c r="AA68" s="58"/>
      <c r="AB68" s="58"/>
      <c r="AC68" s="59">
        <v>54</v>
      </c>
      <c r="AD68" s="60" t="s">
        <v>83</v>
      </c>
      <c r="AE68" s="61">
        <f>VLOOKUP(AC68,Data!$A$10:$CB$89,77+Front!$AC$10)</f>
        <v>4.674276717181657</v>
      </c>
      <c r="AF68" s="61">
        <f t="shared" si="0"/>
        <v>4.6796767171816569</v>
      </c>
      <c r="AG68" s="62">
        <f t="shared" si="1"/>
        <v>39</v>
      </c>
      <c r="AH68" s="61" t="str">
        <f t="shared" si="2"/>
        <v>Merri-bek</v>
      </c>
      <c r="AI68" s="61">
        <f t="shared" si="3"/>
        <v>3.2192399620324097</v>
      </c>
      <c r="AJ68" s="58"/>
    </row>
    <row r="69" spans="18:36" x14ac:dyDescent="0.25">
      <c r="R69" s="58"/>
      <c r="S69" s="64">
        <v>51</v>
      </c>
      <c r="T69" s="65" t="s">
        <v>80</v>
      </c>
      <c r="U69" s="66">
        <f>VLOOKUP($S69,Data!$A$10:$BV$89,2+Front!$T$10*24-24+Front!$T$12*8-8+8)</f>
        <v>345</v>
      </c>
      <c r="V69" s="67">
        <f t="shared" si="4"/>
        <v>345.51</v>
      </c>
      <c r="W69" s="66">
        <f t="shared" si="5"/>
        <v>33</v>
      </c>
      <c r="X69" s="68" t="str">
        <f t="shared" si="6"/>
        <v>Central Goldfields</v>
      </c>
      <c r="Y69" s="66">
        <f t="shared" si="7"/>
        <v>152</v>
      </c>
      <c r="Z69" s="58"/>
      <c r="AA69" s="58"/>
      <c r="AB69" s="58"/>
      <c r="AC69" s="59">
        <v>55</v>
      </c>
      <c r="AD69" s="60" t="s">
        <v>84</v>
      </c>
      <c r="AE69" s="61">
        <f>VLOOKUP(AC69,Data!$A$10:$CB$89,77+Front!$AC$10)</f>
        <v>2.4030209406110541</v>
      </c>
      <c r="AF69" s="61">
        <f t="shared" si="0"/>
        <v>2.4085209406110542</v>
      </c>
      <c r="AG69" s="62">
        <f t="shared" si="1"/>
        <v>63</v>
      </c>
      <c r="AH69" s="61" t="str">
        <f t="shared" si="2"/>
        <v>Monash</v>
      </c>
      <c r="AI69" s="61">
        <f t="shared" si="3"/>
        <v>2.9423675293852298</v>
      </c>
      <c r="AJ69" s="58"/>
    </row>
    <row r="70" spans="18:36" x14ac:dyDescent="0.25">
      <c r="R70" s="58"/>
      <c r="S70" s="64">
        <v>52</v>
      </c>
      <c r="T70" s="65" t="s">
        <v>81</v>
      </c>
      <c r="U70" s="66">
        <f>VLOOKUP($S70,Data!$A$10:$BV$89,2+Front!$T$10*24-24+Front!$T$12*8-8+8)</f>
        <v>131</v>
      </c>
      <c r="V70" s="67">
        <f t="shared" si="4"/>
        <v>131.52000000000001</v>
      </c>
      <c r="W70" s="66">
        <f t="shared" si="5"/>
        <v>52</v>
      </c>
      <c r="X70" s="68" t="str">
        <f t="shared" si="6"/>
        <v>Moorabool</v>
      </c>
      <c r="Y70" s="66">
        <f t="shared" si="7"/>
        <v>131</v>
      </c>
      <c r="Z70" s="58"/>
      <c r="AA70" s="58"/>
      <c r="AB70" s="58"/>
      <c r="AC70" s="59">
        <v>56</v>
      </c>
      <c r="AD70" s="60" t="s">
        <v>85</v>
      </c>
      <c r="AE70" s="61">
        <f>VLOOKUP(AC70,Data!$A$10:$CB$89,77+Front!$AC$10)</f>
        <v>2.4099524522894549</v>
      </c>
      <c r="AF70" s="61">
        <f t="shared" si="0"/>
        <v>2.4155524522894547</v>
      </c>
      <c r="AG70" s="62">
        <f t="shared" si="1"/>
        <v>62</v>
      </c>
      <c r="AH70" s="61" t="str">
        <f t="shared" si="2"/>
        <v>Indigo</v>
      </c>
      <c r="AI70" s="61">
        <f t="shared" si="3"/>
        <v>2.9268292682926829</v>
      </c>
      <c r="AJ70" s="58"/>
    </row>
    <row r="71" spans="18:36" x14ac:dyDescent="0.25">
      <c r="R71" s="58"/>
      <c r="S71" s="64">
        <v>53</v>
      </c>
      <c r="T71" s="65" t="s">
        <v>82</v>
      </c>
      <c r="U71" s="66">
        <f>VLOOKUP($S71,Data!$A$10:$BV$89,2+Front!$T$10*24-24+Front!$T$12*8-8+8)</f>
        <v>610</v>
      </c>
      <c r="V71" s="67">
        <f t="shared" si="4"/>
        <v>610.53</v>
      </c>
      <c r="W71" s="66">
        <f t="shared" si="5"/>
        <v>18</v>
      </c>
      <c r="X71" s="68" t="str">
        <f t="shared" si="6"/>
        <v>Bayside (Vic.)</v>
      </c>
      <c r="Y71" s="66">
        <f t="shared" si="7"/>
        <v>130</v>
      </c>
      <c r="Z71" s="58"/>
      <c r="AA71" s="58"/>
      <c r="AB71" s="58"/>
      <c r="AC71" s="59">
        <v>57</v>
      </c>
      <c r="AD71" s="60" t="s">
        <v>86</v>
      </c>
      <c r="AE71" s="61">
        <f>VLOOKUP(AC71,Data!$A$10:$CB$89,77+Front!$AC$10)</f>
        <v>1.6332096533789999</v>
      </c>
      <c r="AF71" s="61">
        <f t="shared" si="0"/>
        <v>1.638909653379</v>
      </c>
      <c r="AG71" s="62">
        <f t="shared" si="1"/>
        <v>72</v>
      </c>
      <c r="AH71" s="61" t="str">
        <f t="shared" si="2"/>
        <v>Yarra Ranges</v>
      </c>
      <c r="AI71" s="61">
        <f t="shared" si="3"/>
        <v>2.8894943067436349</v>
      </c>
      <c r="AJ71" s="58"/>
    </row>
    <row r="72" spans="18:36" x14ac:dyDescent="0.25">
      <c r="R72" s="58"/>
      <c r="S72" s="64">
        <v>54</v>
      </c>
      <c r="T72" s="65" t="s">
        <v>83</v>
      </c>
      <c r="U72" s="66">
        <f>VLOOKUP($S72,Data!$A$10:$BV$89,2+Front!$T$10*24-24+Front!$T$12*8-8+8)</f>
        <v>95</v>
      </c>
      <c r="V72" s="67">
        <f t="shared" si="4"/>
        <v>95.54</v>
      </c>
      <c r="W72" s="66">
        <f t="shared" si="5"/>
        <v>58</v>
      </c>
      <c r="X72" s="68" t="str">
        <f t="shared" si="6"/>
        <v>Ararat</v>
      </c>
      <c r="Y72" s="66">
        <f t="shared" si="7"/>
        <v>126</v>
      </c>
      <c r="Z72" s="58"/>
      <c r="AA72" s="58"/>
      <c r="AB72" s="58"/>
      <c r="AC72" s="59">
        <v>58</v>
      </c>
      <c r="AD72" s="60" t="s">
        <v>87</v>
      </c>
      <c r="AE72" s="61">
        <f>VLOOKUP(AC72,Data!$A$10:$CB$89,77+Front!$AC$10)</f>
        <v>6.2294805960097648</v>
      </c>
      <c r="AF72" s="61">
        <f t="shared" si="0"/>
        <v>6.2352805960097646</v>
      </c>
      <c r="AG72" s="62">
        <f t="shared" si="1"/>
        <v>27</v>
      </c>
      <c r="AH72" s="61" t="str">
        <f t="shared" si="2"/>
        <v>Moonee Valley</v>
      </c>
      <c r="AI72" s="61">
        <f t="shared" si="3"/>
        <v>2.8021670091537456</v>
      </c>
      <c r="AJ72" s="58"/>
    </row>
    <row r="73" spans="18:36" x14ac:dyDescent="0.25">
      <c r="R73" s="58"/>
      <c r="S73" s="64">
        <v>55</v>
      </c>
      <c r="T73" s="65" t="s">
        <v>84</v>
      </c>
      <c r="U73" s="66">
        <f>VLOOKUP($S73,Data!$A$10:$BV$89,2+Front!$T$10*24-24+Front!$T$12*8-8+8)</f>
        <v>42</v>
      </c>
      <c r="V73" s="67">
        <f t="shared" si="4"/>
        <v>42.55</v>
      </c>
      <c r="W73" s="66">
        <f t="shared" si="5"/>
        <v>67</v>
      </c>
      <c r="X73" s="68" t="str">
        <f t="shared" si="6"/>
        <v>Southern Grampians</v>
      </c>
      <c r="Y73" s="66">
        <f t="shared" si="7"/>
        <v>121</v>
      </c>
      <c r="Z73" s="58"/>
      <c r="AA73" s="58"/>
      <c r="AB73" s="58"/>
      <c r="AC73" s="59">
        <v>59</v>
      </c>
      <c r="AD73" s="60" t="s">
        <v>88</v>
      </c>
      <c r="AE73" s="61">
        <f>VLOOKUP(AC73,Data!$A$10:$CB$89,77+Front!$AC$10)</f>
        <v>8.5113741162004306</v>
      </c>
      <c r="AF73" s="61">
        <f t="shared" si="0"/>
        <v>8.5172741162004311</v>
      </c>
      <c r="AG73" s="62">
        <f t="shared" si="1"/>
        <v>17</v>
      </c>
      <c r="AH73" s="61" t="str">
        <f t="shared" si="2"/>
        <v>Casey</v>
      </c>
      <c r="AI73" s="61">
        <f t="shared" si="3"/>
        <v>2.772326327340255</v>
      </c>
      <c r="AJ73" s="58"/>
    </row>
    <row r="74" spans="18:36" x14ac:dyDescent="0.25">
      <c r="R74" s="58"/>
      <c r="S74" s="64">
        <v>56</v>
      </c>
      <c r="T74" s="65" t="s">
        <v>85</v>
      </c>
      <c r="U74" s="66">
        <f>VLOOKUP($S74,Data!$A$10:$BV$89,2+Front!$T$10*24-24+Front!$T$12*8-8+8)</f>
        <v>37</v>
      </c>
      <c r="V74" s="67">
        <f t="shared" si="4"/>
        <v>37.56</v>
      </c>
      <c r="W74" s="66">
        <f t="shared" si="5"/>
        <v>69</v>
      </c>
      <c r="X74" s="68" t="str">
        <f t="shared" si="6"/>
        <v>Nillumbik</v>
      </c>
      <c r="Y74" s="66">
        <f t="shared" si="7"/>
        <v>103</v>
      </c>
      <c r="Z74" s="58"/>
      <c r="AA74" s="58"/>
      <c r="AB74" s="58"/>
      <c r="AC74" s="59">
        <v>60</v>
      </c>
      <c r="AD74" s="60" t="s">
        <v>89</v>
      </c>
      <c r="AE74" s="61">
        <f>VLOOKUP(AC74,Data!$A$10:$CB$89,77+Front!$AC$10)</f>
        <v>6.2720501764014109</v>
      </c>
      <c r="AF74" s="61">
        <f t="shared" si="0"/>
        <v>6.2780501764014112</v>
      </c>
      <c r="AG74" s="62">
        <f t="shared" si="1"/>
        <v>26</v>
      </c>
      <c r="AH74" s="61" t="str">
        <f t="shared" si="2"/>
        <v>Kingston (Vic.)</v>
      </c>
      <c r="AI74" s="61">
        <f t="shared" si="3"/>
        <v>2.7544079896569169</v>
      </c>
      <c r="AJ74" s="58"/>
    </row>
    <row r="75" spans="18:36" x14ac:dyDescent="0.25">
      <c r="R75" s="58"/>
      <c r="S75" s="64">
        <v>57</v>
      </c>
      <c r="T75" s="65" t="s">
        <v>86</v>
      </c>
      <c r="U75" s="66">
        <f>VLOOKUP($S75,Data!$A$10:$BV$89,2+Front!$T$10*24-24+Front!$T$12*8-8+8)</f>
        <v>103</v>
      </c>
      <c r="V75" s="67">
        <f t="shared" si="4"/>
        <v>103.57</v>
      </c>
      <c r="W75" s="66">
        <f t="shared" si="5"/>
        <v>56</v>
      </c>
      <c r="X75" s="68" t="str">
        <f t="shared" si="6"/>
        <v>Macedon Ranges</v>
      </c>
      <c r="Y75" s="66">
        <f t="shared" si="7"/>
        <v>97</v>
      </c>
      <c r="Z75" s="58"/>
      <c r="AA75" s="58"/>
      <c r="AB75" s="58"/>
      <c r="AC75" s="59">
        <v>61</v>
      </c>
      <c r="AD75" s="60" t="s">
        <v>90</v>
      </c>
      <c r="AE75" s="61">
        <f>VLOOKUP(AC75,Data!$A$10:$CB$89,77+Front!$AC$10)</f>
        <v>0</v>
      </c>
      <c r="AF75" s="61">
        <f t="shared" si="0"/>
        <v>6.1000000000000004E-3</v>
      </c>
      <c r="AG75" s="62">
        <f t="shared" si="1"/>
        <v>80</v>
      </c>
      <c r="AH75" s="61" t="str">
        <f t="shared" si="2"/>
        <v>Strathbogie</v>
      </c>
      <c r="AI75" s="61">
        <f t="shared" si="3"/>
        <v>2.4316109422492405</v>
      </c>
      <c r="AJ75" s="58"/>
    </row>
    <row r="76" spans="18:36" x14ac:dyDescent="0.25">
      <c r="R76" s="58"/>
      <c r="S76" s="64">
        <v>58</v>
      </c>
      <c r="T76" s="65" t="s">
        <v>87</v>
      </c>
      <c r="U76" s="66">
        <f>VLOOKUP($S76,Data!$A$10:$BV$89,2+Front!$T$10*24-24+Front!$T$12*8-8+8)</f>
        <v>74</v>
      </c>
      <c r="V76" s="67">
        <f t="shared" si="4"/>
        <v>74.58</v>
      </c>
      <c r="W76" s="66">
        <f t="shared" si="5"/>
        <v>61</v>
      </c>
      <c r="X76" s="68" t="str">
        <f t="shared" si="6"/>
        <v>Mount Alexander</v>
      </c>
      <c r="Y76" s="66">
        <f t="shared" si="7"/>
        <v>95</v>
      </c>
      <c r="Z76" s="58"/>
      <c r="AA76" s="58"/>
      <c r="AB76" s="58"/>
      <c r="AC76" s="59">
        <v>62</v>
      </c>
      <c r="AD76" s="60" t="s">
        <v>91</v>
      </c>
      <c r="AE76" s="61">
        <f>VLOOKUP(AC76,Data!$A$10:$CB$89,77+Front!$AC$10)</f>
        <v>5.5360166731796276</v>
      </c>
      <c r="AF76" s="61">
        <f t="shared" si="0"/>
        <v>5.5422166731796274</v>
      </c>
      <c r="AG76" s="62">
        <f t="shared" si="1"/>
        <v>30</v>
      </c>
      <c r="AH76" s="61" t="str">
        <f t="shared" si="2"/>
        <v>Murrindindi</v>
      </c>
      <c r="AI76" s="61">
        <f t="shared" si="3"/>
        <v>2.4099524522894549</v>
      </c>
      <c r="AJ76" s="58"/>
    </row>
    <row r="77" spans="18:36" x14ac:dyDescent="0.25">
      <c r="R77" s="58"/>
      <c r="S77" s="64">
        <v>59</v>
      </c>
      <c r="T77" s="65" t="s">
        <v>88</v>
      </c>
      <c r="U77" s="66">
        <f>VLOOKUP($S77,Data!$A$10:$BV$89,2+Front!$T$10*24-24+Front!$T$12*8-8+8)</f>
        <v>886</v>
      </c>
      <c r="V77" s="67">
        <f t="shared" si="4"/>
        <v>886.59</v>
      </c>
      <c r="W77" s="66">
        <f t="shared" si="5"/>
        <v>11</v>
      </c>
      <c r="X77" s="68" t="str">
        <f t="shared" si="6"/>
        <v>Benalla</v>
      </c>
      <c r="Y77" s="66">
        <f t="shared" si="7"/>
        <v>84</v>
      </c>
      <c r="Z77" s="58"/>
      <c r="AA77" s="58"/>
      <c r="AB77" s="58"/>
      <c r="AC77" s="59">
        <v>63</v>
      </c>
      <c r="AD77" s="65" t="s">
        <v>93</v>
      </c>
      <c r="AE77" s="61">
        <f>VLOOKUP(AC77,Data!$A$10:$CB$89,77+Front!$AC$10)</f>
        <v>7.3775989268947013</v>
      </c>
      <c r="AF77" s="61">
        <f t="shared" si="0"/>
        <v>7.3838989268947017</v>
      </c>
      <c r="AG77" s="62">
        <f t="shared" si="1"/>
        <v>22</v>
      </c>
      <c r="AH77" s="61" t="str">
        <f t="shared" si="2"/>
        <v>Moyne</v>
      </c>
      <c r="AI77" s="61">
        <f t="shared" si="3"/>
        <v>2.4030209406110541</v>
      </c>
      <c r="AJ77" s="58"/>
    </row>
    <row r="78" spans="18:36" x14ac:dyDescent="0.25">
      <c r="R78" s="58"/>
      <c r="S78" s="64">
        <v>60</v>
      </c>
      <c r="T78" s="65" t="s">
        <v>89</v>
      </c>
      <c r="U78" s="66">
        <f>VLOOKUP($S78,Data!$A$10:$BV$89,2+Front!$T$10*24-24+Front!$T$12*8-8+8)</f>
        <v>48</v>
      </c>
      <c r="V78" s="67">
        <f t="shared" si="4"/>
        <v>48.6</v>
      </c>
      <c r="W78" s="66">
        <f t="shared" si="5"/>
        <v>66</v>
      </c>
      <c r="X78" s="68" t="str">
        <f t="shared" si="6"/>
        <v>Hepburn</v>
      </c>
      <c r="Y78" s="66">
        <f t="shared" si="7"/>
        <v>83</v>
      </c>
      <c r="Z78" s="58"/>
      <c r="AA78" s="58"/>
      <c r="AB78" s="58"/>
      <c r="AC78" s="59">
        <v>64</v>
      </c>
      <c r="AD78" s="65" t="s">
        <v>92</v>
      </c>
      <c r="AE78" s="61">
        <f>VLOOKUP(AC78,Data!$A$10:$CB$89,77+Front!$AC$10)</f>
        <v>1.830573391911682</v>
      </c>
      <c r="AF78" s="61">
        <f t="shared" si="0"/>
        <v>1.836973391911682</v>
      </c>
      <c r="AG78" s="62">
        <f t="shared" si="1"/>
        <v>70</v>
      </c>
      <c r="AH78" s="61" t="str">
        <f t="shared" si="2"/>
        <v>Cardinia</v>
      </c>
      <c r="AI78" s="61">
        <f t="shared" si="3"/>
        <v>2.3055503689692407</v>
      </c>
      <c r="AJ78" s="58"/>
    </row>
    <row r="79" spans="18:36" x14ac:dyDescent="0.25">
      <c r="R79" s="58"/>
      <c r="S79" s="64">
        <v>61</v>
      </c>
      <c r="T79" s="65" t="s">
        <v>90</v>
      </c>
      <c r="U79" s="66">
        <f>VLOOKUP($S79,Data!$A$10:$BV$89,2+Front!$T$10*24-24+Front!$T$12*8-8+8)</f>
        <v>0</v>
      </c>
      <c r="V79" s="67">
        <f t="shared" si="4"/>
        <v>0.61</v>
      </c>
      <c r="W79" s="66">
        <f t="shared" si="5"/>
        <v>79</v>
      </c>
      <c r="X79" s="68" t="str">
        <f t="shared" si="6"/>
        <v>Northern Grampians</v>
      </c>
      <c r="Y79" s="66">
        <f t="shared" si="7"/>
        <v>74</v>
      </c>
      <c r="Z79" s="58"/>
      <c r="AA79" s="58"/>
      <c r="AB79" s="58"/>
      <c r="AC79" s="59">
        <v>65</v>
      </c>
      <c r="AD79" s="60" t="s">
        <v>94</v>
      </c>
      <c r="AE79" s="61">
        <f>VLOOKUP(AC79,Data!$A$10:$CB$89,77+Front!$AC$10)</f>
        <v>2.4316109422492405</v>
      </c>
      <c r="AF79" s="61">
        <f t="shared" si="0"/>
        <v>2.4381109422492404</v>
      </c>
      <c r="AG79" s="62">
        <f t="shared" si="1"/>
        <v>61</v>
      </c>
      <c r="AH79" s="61" t="str">
        <f t="shared" si="2"/>
        <v>Towong</v>
      </c>
      <c r="AI79" s="61">
        <f t="shared" si="3"/>
        <v>2.258793159083575</v>
      </c>
      <c r="AJ79" s="58"/>
    </row>
    <row r="80" spans="18:36" x14ac:dyDescent="0.25">
      <c r="R80" s="58"/>
      <c r="S80" s="64">
        <v>62</v>
      </c>
      <c r="T80" s="65" t="s">
        <v>91</v>
      </c>
      <c r="U80" s="66">
        <f>VLOOKUP($S80,Data!$A$10:$BV$89,2+Front!$T$10*24-24+Front!$T$12*8-8+8)</f>
        <v>170</v>
      </c>
      <c r="V80" s="67">
        <f t="shared" si="4"/>
        <v>170.62</v>
      </c>
      <c r="W80" s="66">
        <f t="shared" si="5"/>
        <v>48</v>
      </c>
      <c r="X80" s="68" t="str">
        <f t="shared" si="6"/>
        <v>Corangamite</v>
      </c>
      <c r="Y80" s="66">
        <f t="shared" si="7"/>
        <v>58</v>
      </c>
      <c r="Z80" s="58"/>
      <c r="AA80" s="58"/>
      <c r="AB80" s="58"/>
      <c r="AC80" s="59">
        <v>66</v>
      </c>
      <c r="AD80" s="60" t="s">
        <v>95</v>
      </c>
      <c r="AE80" s="61">
        <f>VLOOKUP(AC80,Data!$A$10:$CB$89,77+Front!$AC$10)</f>
        <v>0.41373603640877116</v>
      </c>
      <c r="AF80" s="61">
        <f t="shared" ref="AF80:AF94" si="8">AE80+0.0001*AC80</f>
        <v>0.42033603640877115</v>
      </c>
      <c r="AG80" s="62">
        <f t="shared" ref="AG80:AG94" si="9">RANK(AF80,AF$15:AF$94)</f>
        <v>79</v>
      </c>
      <c r="AH80" s="61" t="str">
        <f t="shared" ref="AH80:AH94" si="10">VLOOKUP(MATCH(AC80,AG$15:AG$94,0),$AC$15:$AE$94,2)</f>
        <v>Hobsons Bay</v>
      </c>
      <c r="AI80" s="61">
        <f t="shared" ref="AI80:AI94" si="11">VLOOKUP(MATCH(AC80,AG$15:AG$94,0),$AC$15:$AE$94,3)</f>
        <v>2.2533310110598275</v>
      </c>
      <c r="AJ80" s="58"/>
    </row>
    <row r="81" spans="18:36" x14ac:dyDescent="0.25">
      <c r="R81" s="58"/>
      <c r="S81" s="64">
        <v>63</v>
      </c>
      <c r="T81" s="65" t="s">
        <v>93</v>
      </c>
      <c r="U81" s="66">
        <f>VLOOKUP($S81,Data!$A$10:$BV$89,2+Front!$T$10*24-24+Front!$T$12*8-8+8)</f>
        <v>121</v>
      </c>
      <c r="V81" s="67">
        <f t="shared" si="4"/>
        <v>121.63</v>
      </c>
      <c r="W81" s="66">
        <f t="shared" si="5"/>
        <v>55</v>
      </c>
      <c r="X81" s="68" t="str">
        <f t="shared" si="6"/>
        <v>Yarriambiack</v>
      </c>
      <c r="Y81" s="66">
        <f t="shared" si="7"/>
        <v>53</v>
      </c>
      <c r="Z81" s="58"/>
      <c r="AA81" s="58"/>
      <c r="AB81" s="58"/>
      <c r="AC81" s="59">
        <v>67</v>
      </c>
      <c r="AD81" s="60" t="s">
        <v>96</v>
      </c>
      <c r="AE81" s="61">
        <f>VLOOKUP(AC81,Data!$A$10:$CB$89,77+Front!$AC$10)</f>
        <v>11.064551061726069</v>
      </c>
      <c r="AF81" s="61">
        <f t="shared" si="8"/>
        <v>11.07125106172607</v>
      </c>
      <c r="AG81" s="62">
        <f t="shared" si="9"/>
        <v>8</v>
      </c>
      <c r="AH81" s="61" t="str">
        <f t="shared" si="10"/>
        <v>Whittlesea</v>
      </c>
      <c r="AI81" s="61">
        <f t="shared" si="11"/>
        <v>2.2265046828285047</v>
      </c>
      <c r="AJ81" s="58"/>
    </row>
    <row r="82" spans="18:36" x14ac:dyDescent="0.25">
      <c r="R82" s="58"/>
      <c r="S82" s="64">
        <v>64</v>
      </c>
      <c r="T82" s="65" t="s">
        <v>92</v>
      </c>
      <c r="U82" s="66">
        <f>VLOOKUP($S82,Data!$A$10:$BV$89,2+Front!$T$10*24-24+Front!$T$12*8-8+8)</f>
        <v>195</v>
      </c>
      <c r="V82" s="67">
        <f t="shared" si="4"/>
        <v>195.64</v>
      </c>
      <c r="W82" s="66">
        <f t="shared" si="5"/>
        <v>45</v>
      </c>
      <c r="X82" s="68" t="str">
        <f t="shared" si="6"/>
        <v>Gannawarra</v>
      </c>
      <c r="Y82" s="66">
        <f t="shared" si="7"/>
        <v>52</v>
      </c>
      <c r="Z82" s="58"/>
      <c r="AA82" s="58"/>
      <c r="AB82" s="58"/>
      <c r="AC82" s="59">
        <v>68</v>
      </c>
      <c r="AD82" s="60" t="s">
        <v>97</v>
      </c>
      <c r="AE82" s="61">
        <f>VLOOKUP(AC82,Data!$A$10:$CB$89,77+Front!$AC$10)</f>
        <v>2.258793159083575</v>
      </c>
      <c r="AF82" s="61">
        <f t="shared" si="8"/>
        <v>2.2655931590835752</v>
      </c>
      <c r="AG82" s="62">
        <f t="shared" si="9"/>
        <v>65</v>
      </c>
      <c r="AH82" s="61" t="str">
        <f t="shared" si="10"/>
        <v>Alpine</v>
      </c>
      <c r="AI82" s="61">
        <f t="shared" si="11"/>
        <v>1.9710408611932377</v>
      </c>
      <c r="AJ82" s="58"/>
    </row>
    <row r="83" spans="18:36" x14ac:dyDescent="0.25">
      <c r="R83" s="58"/>
      <c r="S83" s="64">
        <v>65</v>
      </c>
      <c r="T83" s="65" t="s">
        <v>94</v>
      </c>
      <c r="U83" s="66">
        <f>VLOOKUP($S83,Data!$A$10:$BV$89,2+Front!$T$10*24-24+Front!$T$12*8-8+8)</f>
        <v>28</v>
      </c>
      <c r="V83" s="67">
        <f t="shared" si="4"/>
        <v>28.65</v>
      </c>
      <c r="W83" s="66">
        <f t="shared" si="5"/>
        <v>71</v>
      </c>
      <c r="X83" s="68" t="str">
        <f t="shared" si="6"/>
        <v>Indigo</v>
      </c>
      <c r="Y83" s="66">
        <f t="shared" si="7"/>
        <v>51</v>
      </c>
      <c r="Z83" s="58"/>
      <c r="AA83" s="58"/>
      <c r="AB83" s="58"/>
      <c r="AC83" s="59">
        <v>69</v>
      </c>
      <c r="AD83" s="60" t="s">
        <v>98</v>
      </c>
      <c r="AE83" s="61">
        <f>VLOOKUP(AC83,Data!$A$10:$CB$89,77+Front!$AC$10)</f>
        <v>10.830686946347985</v>
      </c>
      <c r="AF83" s="61">
        <f t="shared" si="8"/>
        <v>10.837586946347985</v>
      </c>
      <c r="AG83" s="62">
        <f t="shared" si="9"/>
        <v>10</v>
      </c>
      <c r="AH83" s="61" t="str">
        <f t="shared" si="10"/>
        <v>Macedon Ranges</v>
      </c>
      <c r="AI83" s="61">
        <f t="shared" si="11"/>
        <v>1.8581663537795488</v>
      </c>
      <c r="AJ83" s="58"/>
    </row>
    <row r="84" spans="18:36" x14ac:dyDescent="0.25">
      <c r="R84" s="58"/>
      <c r="S84" s="64">
        <v>66</v>
      </c>
      <c r="T84" s="65" t="s">
        <v>95</v>
      </c>
      <c r="U84" s="66">
        <f>VLOOKUP($S84,Data!$A$10:$BV$89,2+Front!$T$10*24-24+Front!$T$12*8-8+8)</f>
        <v>16</v>
      </c>
      <c r="V84" s="67">
        <f t="shared" ref="V84:V97" si="12">U84+0.01*S84</f>
        <v>16.66</v>
      </c>
      <c r="W84" s="66">
        <f t="shared" ref="W84:W97" si="13">RANK(V84,V$19:V$97)</f>
        <v>75</v>
      </c>
      <c r="X84" s="68" t="str">
        <f t="shared" ref="X84:X97" si="14">VLOOKUP(MATCH(S84,W$19:W$97,0),$S$19:$U$97,2)</f>
        <v>Pyrenees</v>
      </c>
      <c r="Y84" s="66">
        <f t="shared" ref="Y84:Y97" si="15">VLOOKUP(MATCH(S84,W$19:W$97,0),$S$19:$U$97,3)</f>
        <v>48</v>
      </c>
      <c r="Z84" s="58"/>
      <c r="AA84" s="58"/>
      <c r="AB84" s="58"/>
      <c r="AC84" s="59">
        <v>70</v>
      </c>
      <c r="AD84" s="60" t="s">
        <v>99</v>
      </c>
      <c r="AE84" s="61">
        <f>VLOOKUP(AC84,Data!$A$10:$CB$89,77+Front!$AC$10)</f>
        <v>10.653249381605576</v>
      </c>
      <c r="AF84" s="61">
        <f t="shared" si="8"/>
        <v>10.660249381605576</v>
      </c>
      <c r="AG84" s="62">
        <f t="shared" si="9"/>
        <v>12</v>
      </c>
      <c r="AH84" s="61" t="str">
        <f t="shared" si="10"/>
        <v>Stonnington</v>
      </c>
      <c r="AI84" s="61">
        <f t="shared" si="11"/>
        <v>1.830573391911682</v>
      </c>
      <c r="AJ84" s="58"/>
    </row>
    <row r="85" spans="18:36" x14ac:dyDescent="0.25">
      <c r="R85" s="58"/>
      <c r="S85" s="64">
        <v>67</v>
      </c>
      <c r="T85" s="65" t="s">
        <v>96</v>
      </c>
      <c r="U85" s="66">
        <f>VLOOKUP($S85,Data!$A$10:$BV$89,2+Front!$T$10*24-24+Front!$T$12*8-8+8)</f>
        <v>235</v>
      </c>
      <c r="V85" s="67">
        <f t="shared" si="12"/>
        <v>235.67</v>
      </c>
      <c r="W85" s="66">
        <f t="shared" si="13"/>
        <v>40</v>
      </c>
      <c r="X85" s="68" t="str">
        <f t="shared" si="14"/>
        <v>Moyne</v>
      </c>
      <c r="Y85" s="66">
        <f t="shared" si="15"/>
        <v>42</v>
      </c>
      <c r="Z85" s="58"/>
      <c r="AA85" s="58"/>
      <c r="AB85" s="58"/>
      <c r="AC85" s="59">
        <v>71</v>
      </c>
      <c r="AD85" s="60" t="s">
        <v>100</v>
      </c>
      <c r="AE85" s="61">
        <f>VLOOKUP(AC85,Data!$A$10:$CB$89,77+Front!$AC$10)</f>
        <v>6.744074381247545</v>
      </c>
      <c r="AF85" s="61">
        <f t="shared" si="8"/>
        <v>6.7511743812475453</v>
      </c>
      <c r="AG85" s="62">
        <f t="shared" si="9"/>
        <v>23</v>
      </c>
      <c r="AH85" s="61" t="str">
        <f t="shared" si="10"/>
        <v>West Wimmera</v>
      </c>
      <c r="AI85" s="61">
        <f t="shared" si="11"/>
        <v>1.775297996449404</v>
      </c>
      <c r="AJ85" s="58"/>
    </row>
    <row r="86" spans="18:36" x14ac:dyDescent="0.25">
      <c r="R86" s="58"/>
      <c r="S86" s="64">
        <v>68</v>
      </c>
      <c r="T86" s="65" t="s">
        <v>97</v>
      </c>
      <c r="U86" s="66">
        <f>VLOOKUP($S86,Data!$A$10:$BV$89,2+Front!$T$10*24-24+Front!$T$12*8-8+8)</f>
        <v>14</v>
      </c>
      <c r="V86" s="67">
        <f t="shared" si="12"/>
        <v>14.68</v>
      </c>
      <c r="W86" s="66">
        <f t="shared" si="13"/>
        <v>76</v>
      </c>
      <c r="X86" s="68" t="str">
        <f t="shared" si="14"/>
        <v>Golden Plains</v>
      </c>
      <c r="Y86" s="66">
        <f t="shared" si="15"/>
        <v>39</v>
      </c>
      <c r="Z86" s="58"/>
      <c r="AA86" s="58"/>
      <c r="AB86" s="58"/>
      <c r="AC86" s="59">
        <v>72</v>
      </c>
      <c r="AD86" s="60" t="s">
        <v>101</v>
      </c>
      <c r="AE86" s="61">
        <f>VLOOKUP(AC86,Data!$A$10:$CB$89,77+Front!$AC$10)</f>
        <v>1.775297996449404</v>
      </c>
      <c r="AF86" s="61">
        <f t="shared" si="8"/>
        <v>1.7824979964494041</v>
      </c>
      <c r="AG86" s="62">
        <f t="shared" si="9"/>
        <v>71</v>
      </c>
      <c r="AH86" s="61" t="str">
        <f t="shared" si="10"/>
        <v>Nillumbik</v>
      </c>
      <c r="AI86" s="61">
        <f t="shared" si="11"/>
        <v>1.6332096533789999</v>
      </c>
      <c r="AJ86" s="58"/>
    </row>
    <row r="87" spans="18:36" x14ac:dyDescent="0.25">
      <c r="R87" s="58"/>
      <c r="S87" s="64">
        <v>69</v>
      </c>
      <c r="T87" s="65" t="s">
        <v>98</v>
      </c>
      <c r="U87" s="66">
        <f>VLOOKUP($S87,Data!$A$10:$BV$89,2+Front!$T$10*24-24+Front!$T$12*8-8+8)</f>
        <v>324</v>
      </c>
      <c r="V87" s="67">
        <f t="shared" si="12"/>
        <v>324.69</v>
      </c>
      <c r="W87" s="66">
        <f t="shared" si="13"/>
        <v>34</v>
      </c>
      <c r="X87" s="68" t="str">
        <f t="shared" si="14"/>
        <v>Murrindindi</v>
      </c>
      <c r="Y87" s="66">
        <f t="shared" si="15"/>
        <v>37</v>
      </c>
      <c r="Z87" s="58"/>
      <c r="AA87" s="58"/>
      <c r="AB87" s="58"/>
      <c r="AC87" s="59">
        <v>73</v>
      </c>
      <c r="AD87" s="60" t="s">
        <v>102</v>
      </c>
      <c r="AE87" s="61">
        <f>VLOOKUP(AC87,Data!$A$10:$CB$89,77+Front!$AC$10)</f>
        <v>3.4645176615085136</v>
      </c>
      <c r="AF87" s="61">
        <f t="shared" si="8"/>
        <v>3.4718176615085135</v>
      </c>
      <c r="AG87" s="62">
        <f t="shared" si="9"/>
        <v>50</v>
      </c>
      <c r="AH87" s="61" t="str">
        <f t="shared" si="10"/>
        <v>Golden Plains</v>
      </c>
      <c r="AI87" s="61">
        <f t="shared" si="11"/>
        <v>1.5402235298763871</v>
      </c>
      <c r="AJ87" s="58"/>
    </row>
    <row r="88" spans="18:36" x14ac:dyDescent="0.25">
      <c r="R88" s="58"/>
      <c r="S88" s="64">
        <v>70</v>
      </c>
      <c r="T88" s="65" t="s">
        <v>99</v>
      </c>
      <c r="U88" s="66">
        <f>VLOOKUP($S88,Data!$A$10:$BV$89,2+Front!$T$10*24-24+Front!$T$12*8-8+8)</f>
        <v>379</v>
      </c>
      <c r="V88" s="67">
        <f t="shared" si="12"/>
        <v>379.7</v>
      </c>
      <c r="W88" s="66">
        <f t="shared" si="13"/>
        <v>31</v>
      </c>
      <c r="X88" s="68" t="str">
        <f t="shared" si="14"/>
        <v>Loddon</v>
      </c>
      <c r="Y88" s="66">
        <f t="shared" si="15"/>
        <v>32</v>
      </c>
      <c r="Z88" s="58"/>
      <c r="AA88" s="58"/>
      <c r="AB88" s="58"/>
      <c r="AC88" s="59">
        <v>74</v>
      </c>
      <c r="AD88" s="60" t="s">
        <v>103</v>
      </c>
      <c r="AE88" s="61">
        <f>VLOOKUP(AC88,Data!$A$10:$CB$89,77+Front!$AC$10)</f>
        <v>2.2265046828285047</v>
      </c>
      <c r="AF88" s="61">
        <f t="shared" si="8"/>
        <v>2.2339046828285047</v>
      </c>
      <c r="AG88" s="62">
        <f t="shared" si="9"/>
        <v>67</v>
      </c>
      <c r="AH88" s="61" t="str">
        <f t="shared" si="10"/>
        <v>Glen Eira</v>
      </c>
      <c r="AI88" s="61">
        <f t="shared" si="11"/>
        <v>1.5017388555169144</v>
      </c>
      <c r="AJ88" s="58"/>
    </row>
    <row r="89" spans="18:36" x14ac:dyDescent="0.25">
      <c r="R89" s="58"/>
      <c r="S89" s="64">
        <v>71</v>
      </c>
      <c r="T89" s="65" t="s">
        <v>100</v>
      </c>
      <c r="U89" s="66">
        <f>VLOOKUP($S89,Data!$A$10:$BV$89,2+Front!$T$10*24-24+Front!$T$12*8-8+8)</f>
        <v>309</v>
      </c>
      <c r="V89" s="67">
        <f t="shared" si="12"/>
        <v>309.70999999999998</v>
      </c>
      <c r="W89" s="66">
        <f t="shared" si="13"/>
        <v>35</v>
      </c>
      <c r="X89" s="68" t="str">
        <f t="shared" si="14"/>
        <v>Strathbogie</v>
      </c>
      <c r="Y89" s="66">
        <f t="shared" si="15"/>
        <v>28</v>
      </c>
      <c r="Z89" s="58"/>
      <c r="AA89" s="58"/>
      <c r="AB89" s="58"/>
      <c r="AC89" s="59">
        <v>75</v>
      </c>
      <c r="AD89" s="60" t="s">
        <v>104</v>
      </c>
      <c r="AE89" s="61">
        <f>VLOOKUP(AC89,Data!$A$10:$CB$89,77+Front!$AC$10)</f>
        <v>11.826333607832373</v>
      </c>
      <c r="AF89" s="61">
        <f t="shared" si="8"/>
        <v>11.833833607832373</v>
      </c>
      <c r="AG89" s="62">
        <f t="shared" si="9"/>
        <v>6</v>
      </c>
      <c r="AH89" s="61" t="str">
        <f t="shared" si="10"/>
        <v>Boroondara</v>
      </c>
      <c r="AI89" s="61">
        <f t="shared" si="11"/>
        <v>1.438407847575929</v>
      </c>
      <c r="AJ89" s="58"/>
    </row>
    <row r="90" spans="18:36" x14ac:dyDescent="0.25">
      <c r="R90" s="58"/>
      <c r="S90" s="64">
        <v>72</v>
      </c>
      <c r="T90" s="65" t="s">
        <v>101</v>
      </c>
      <c r="U90" s="66">
        <f>VLOOKUP($S90,Data!$A$10:$BV$89,2+Front!$T$10*24-24+Front!$T$12*8-8+8)</f>
        <v>7</v>
      </c>
      <c r="V90" s="67">
        <f t="shared" si="12"/>
        <v>7.72</v>
      </c>
      <c r="W90" s="66">
        <f t="shared" si="13"/>
        <v>78</v>
      </c>
      <c r="X90" s="68" t="str">
        <f t="shared" si="14"/>
        <v>Alpine</v>
      </c>
      <c r="Y90" s="66">
        <f t="shared" si="15"/>
        <v>26</v>
      </c>
      <c r="Z90" s="58"/>
      <c r="AA90" s="58"/>
      <c r="AB90" s="58"/>
      <c r="AC90" s="59">
        <v>76</v>
      </c>
      <c r="AD90" s="60" t="s">
        <v>105</v>
      </c>
      <c r="AE90" s="61">
        <f>VLOOKUP(AC90,Data!$A$10:$CB$89,77+Front!$AC$10)</f>
        <v>4.3536157311941253</v>
      </c>
      <c r="AF90" s="61">
        <f t="shared" si="8"/>
        <v>4.3612157311941253</v>
      </c>
      <c r="AG90" s="62">
        <f t="shared" si="9"/>
        <v>40</v>
      </c>
      <c r="AH90" s="61" t="str">
        <f t="shared" si="10"/>
        <v>Mansfield</v>
      </c>
      <c r="AI90" s="61">
        <f t="shared" si="11"/>
        <v>1.3542271232346683</v>
      </c>
      <c r="AJ90" s="58"/>
    </row>
    <row r="91" spans="18:36" x14ac:dyDescent="0.25">
      <c r="R91" s="58"/>
      <c r="S91" s="64">
        <v>73</v>
      </c>
      <c r="T91" s="65" t="s">
        <v>102</v>
      </c>
      <c r="U91" s="66">
        <f>VLOOKUP($S91,Data!$A$10:$BV$89,2+Front!$T$10*24-24+Front!$T$12*8-8+8)</f>
        <v>598</v>
      </c>
      <c r="V91" s="67">
        <f t="shared" si="12"/>
        <v>598.73</v>
      </c>
      <c r="W91" s="66">
        <f t="shared" si="13"/>
        <v>19</v>
      </c>
      <c r="X91" s="68" t="str">
        <f t="shared" si="14"/>
        <v>Hindmarsh</v>
      </c>
      <c r="Y91" s="66">
        <f t="shared" si="15"/>
        <v>23</v>
      </c>
      <c r="Z91" s="58"/>
      <c r="AA91" s="58"/>
      <c r="AB91" s="58"/>
      <c r="AC91" s="59">
        <v>77</v>
      </c>
      <c r="AD91" s="60" t="s">
        <v>106</v>
      </c>
      <c r="AE91" s="61">
        <f>VLOOKUP(AC91,Data!$A$10:$CB$89,77+Front!$AC$10)</f>
        <v>4.7081998441423503</v>
      </c>
      <c r="AF91" s="61">
        <f t="shared" si="8"/>
        <v>4.7158998441423501</v>
      </c>
      <c r="AG91" s="62">
        <f t="shared" si="9"/>
        <v>38</v>
      </c>
      <c r="AH91" s="61" t="str">
        <f t="shared" si="10"/>
        <v>Manningham</v>
      </c>
      <c r="AI91" s="61">
        <f t="shared" si="11"/>
        <v>1.3273287508888361</v>
      </c>
      <c r="AJ91" s="58"/>
    </row>
    <row r="92" spans="18:36" x14ac:dyDescent="0.25">
      <c r="R92" s="58"/>
      <c r="S92" s="64">
        <v>74</v>
      </c>
      <c r="T92" s="65" t="s">
        <v>103</v>
      </c>
      <c r="U92" s="66">
        <f>VLOOKUP($S92,Data!$A$10:$BV$89,2+Front!$T$10*24-24+Front!$T$12*8-8+8)</f>
        <v>528</v>
      </c>
      <c r="V92" s="67">
        <f t="shared" si="12"/>
        <v>528.74</v>
      </c>
      <c r="W92" s="66">
        <f t="shared" si="13"/>
        <v>24</v>
      </c>
      <c r="X92" s="68" t="str">
        <f t="shared" si="14"/>
        <v>Buloke</v>
      </c>
      <c r="Y92" s="66">
        <f t="shared" si="15"/>
        <v>20</v>
      </c>
      <c r="Z92" s="58"/>
      <c r="AA92" s="58"/>
      <c r="AB92" s="58"/>
      <c r="AC92" s="59">
        <v>78</v>
      </c>
      <c r="AD92" s="60" t="s">
        <v>107</v>
      </c>
      <c r="AE92" s="61">
        <f>VLOOKUP(AC92,Data!$A$10:$CB$89,77+Front!$AC$10)</f>
        <v>2.8894943067436349</v>
      </c>
      <c r="AF92" s="61">
        <f t="shared" si="8"/>
        <v>2.897294306743635</v>
      </c>
      <c r="AG92" s="62">
        <f t="shared" si="9"/>
        <v>57</v>
      </c>
      <c r="AH92" s="61" t="str">
        <f t="shared" si="10"/>
        <v>Bayside (Vic.)</v>
      </c>
      <c r="AI92" s="61">
        <f t="shared" si="11"/>
        <v>1.2715055603916237</v>
      </c>
      <c r="AJ92" s="58"/>
    </row>
    <row r="93" spans="18:36" x14ac:dyDescent="0.25">
      <c r="R93" s="58"/>
      <c r="S93" s="64">
        <v>75</v>
      </c>
      <c r="T93" s="65" t="s">
        <v>104</v>
      </c>
      <c r="U93" s="66">
        <f>VLOOKUP($S93,Data!$A$10:$BV$89,2+Front!$T$10*24-24+Front!$T$12*8-8+8)</f>
        <v>517</v>
      </c>
      <c r="V93" s="67">
        <f t="shared" si="12"/>
        <v>517.75</v>
      </c>
      <c r="W93" s="66">
        <f t="shared" si="13"/>
        <v>25</v>
      </c>
      <c r="X93" s="68" t="str">
        <f t="shared" si="14"/>
        <v>Surf Coast</v>
      </c>
      <c r="Y93" s="66">
        <f t="shared" si="15"/>
        <v>16</v>
      </c>
      <c r="Z93" s="58"/>
      <c r="AA93" s="58"/>
      <c r="AB93" s="58"/>
      <c r="AC93" s="59">
        <v>79</v>
      </c>
      <c r="AD93" s="60" t="s">
        <v>108</v>
      </c>
      <c r="AE93" s="61">
        <f>VLOOKUP(AC93,Data!$A$10:$CB$89,77+Front!$AC$10)</f>
        <v>8.2336492154730472</v>
      </c>
      <c r="AF93" s="61">
        <f t="shared" si="8"/>
        <v>8.2415492154730465</v>
      </c>
      <c r="AG93" s="62">
        <f t="shared" si="9"/>
        <v>18</v>
      </c>
      <c r="AH93" s="61" t="str">
        <f t="shared" si="10"/>
        <v>Surf Coast</v>
      </c>
      <c r="AI93" s="61">
        <f t="shared" si="11"/>
        <v>0.41373603640877116</v>
      </c>
      <c r="AJ93" s="58"/>
    </row>
    <row r="94" spans="18:36" x14ac:dyDescent="0.25">
      <c r="R94" s="58"/>
      <c r="S94" s="64">
        <v>76</v>
      </c>
      <c r="T94" s="65" t="s">
        <v>105</v>
      </c>
      <c r="U94" s="66">
        <f>VLOOKUP($S94,Data!$A$10:$BV$89,2+Front!$T$10*24-24+Front!$T$12*8-8+8)</f>
        <v>1347</v>
      </c>
      <c r="V94" s="67">
        <f t="shared" si="12"/>
        <v>1347.76</v>
      </c>
      <c r="W94" s="66">
        <f t="shared" si="13"/>
        <v>4</v>
      </c>
      <c r="X94" s="68" t="str">
        <f t="shared" si="14"/>
        <v>Towong</v>
      </c>
      <c r="Y94" s="66">
        <f t="shared" si="15"/>
        <v>14</v>
      </c>
      <c r="Z94" s="58"/>
      <c r="AA94" s="58"/>
      <c r="AB94" s="58"/>
      <c r="AC94" s="59">
        <v>80</v>
      </c>
      <c r="AD94" s="60" t="s">
        <v>130</v>
      </c>
      <c r="AE94" s="61">
        <f>VLOOKUP(AC94,Data!$A$10:$CB$89,77+Front!$AC$10)</f>
        <v>4.773602994948746</v>
      </c>
      <c r="AF94" s="61">
        <f t="shared" si="8"/>
        <v>4.781602994948746</v>
      </c>
      <c r="AG94" s="62">
        <f t="shared" si="9"/>
        <v>37</v>
      </c>
      <c r="AH94" s="61" t="str">
        <f t="shared" si="10"/>
        <v>Queenscliffe</v>
      </c>
      <c r="AI94" s="61">
        <f t="shared" si="11"/>
        <v>0</v>
      </c>
      <c r="AJ94" s="58"/>
    </row>
    <row r="95" spans="18:36" x14ac:dyDescent="0.25">
      <c r="R95" s="58"/>
      <c r="S95" s="64">
        <v>77</v>
      </c>
      <c r="T95" s="65" t="s">
        <v>106</v>
      </c>
      <c r="U95" s="66">
        <f>VLOOKUP($S95,Data!$A$10:$BV$89,2+Front!$T$10*24-24+Front!$T$12*8-8+8)</f>
        <v>435</v>
      </c>
      <c r="V95" s="67">
        <f t="shared" si="12"/>
        <v>435.77</v>
      </c>
      <c r="W95" s="66">
        <f t="shared" si="13"/>
        <v>30</v>
      </c>
      <c r="X95" s="68" t="str">
        <f t="shared" si="14"/>
        <v>Mansfield</v>
      </c>
      <c r="Y95" s="66">
        <f t="shared" si="15"/>
        <v>14</v>
      </c>
      <c r="Z95" s="58"/>
      <c r="AA95" s="58"/>
      <c r="AB95" s="58"/>
      <c r="AC95" s="58"/>
      <c r="AD95" s="58"/>
      <c r="AE95" s="58"/>
      <c r="AF95" s="58"/>
      <c r="AG95" s="58"/>
      <c r="AH95" s="58"/>
      <c r="AI95" s="58"/>
      <c r="AJ95" s="58"/>
    </row>
    <row r="96" spans="18:36" x14ac:dyDescent="0.25">
      <c r="R96" s="58"/>
      <c r="S96" s="64">
        <v>78</v>
      </c>
      <c r="T96" s="65" t="s">
        <v>107</v>
      </c>
      <c r="U96" s="66">
        <f>VLOOKUP($S96,Data!$A$10:$BV$89,2+Front!$T$10*24-24+Front!$T$12*8-8+8)</f>
        <v>455</v>
      </c>
      <c r="V96" s="67">
        <f t="shared" si="12"/>
        <v>455.78</v>
      </c>
      <c r="W96" s="66">
        <f t="shared" si="13"/>
        <v>27</v>
      </c>
      <c r="X96" s="68" t="str">
        <f t="shared" si="14"/>
        <v>West Wimmera</v>
      </c>
      <c r="Y96" s="66">
        <f t="shared" si="15"/>
        <v>7</v>
      </c>
      <c r="Z96" s="58"/>
      <c r="AA96" s="58"/>
      <c r="AB96" s="58"/>
      <c r="AC96" s="58"/>
      <c r="AD96" s="58"/>
      <c r="AE96" s="58"/>
      <c r="AF96" s="58"/>
      <c r="AG96" s="58"/>
      <c r="AH96" s="58"/>
      <c r="AI96" s="58"/>
      <c r="AJ96" s="58"/>
    </row>
    <row r="97" spans="18:36" x14ac:dyDescent="0.25">
      <c r="R97" s="58"/>
      <c r="S97" s="64">
        <v>79</v>
      </c>
      <c r="T97" s="65" t="s">
        <v>108</v>
      </c>
      <c r="U97" s="66">
        <f>VLOOKUP($S97,Data!$A$10:$BV$89,2+Front!$T$10*24-24+Front!$T$12*8-8+8)</f>
        <v>53</v>
      </c>
      <c r="V97" s="67">
        <f t="shared" si="12"/>
        <v>53.79</v>
      </c>
      <c r="W97" s="66">
        <f t="shared" si="13"/>
        <v>63</v>
      </c>
      <c r="X97" s="68" t="str">
        <f t="shared" si="14"/>
        <v>Queenscliffe</v>
      </c>
      <c r="Y97" s="66">
        <f t="shared" si="15"/>
        <v>0</v>
      </c>
      <c r="Z97" s="58"/>
      <c r="AA97" s="58"/>
      <c r="AB97" s="58"/>
      <c r="AC97" s="58"/>
      <c r="AD97" s="58"/>
      <c r="AE97" s="58"/>
      <c r="AF97" s="58"/>
      <c r="AG97" s="58"/>
      <c r="AH97" s="58"/>
      <c r="AI97" s="58"/>
      <c r="AJ97" s="58"/>
    </row>
    <row r="98" spans="18:36" x14ac:dyDescent="0.25">
      <c r="R98" s="58"/>
      <c r="S98" s="58"/>
      <c r="T98" s="58"/>
      <c r="U98" s="58"/>
      <c r="V98" s="58"/>
      <c r="W98" s="58"/>
      <c r="X98" s="63"/>
      <c r="Y98" s="58"/>
      <c r="Z98" s="58"/>
      <c r="AA98" s="58"/>
      <c r="AB98" s="58"/>
      <c r="AC98" s="58"/>
      <c r="AD98" s="58"/>
      <c r="AE98" s="58"/>
      <c r="AF98" s="58"/>
      <c r="AG98" s="58"/>
      <c r="AH98" s="58"/>
      <c r="AI98" s="58"/>
      <c r="AJ98" s="58"/>
    </row>
    <row r="99" spans="18:36" x14ac:dyDescent="0.25">
      <c r="R99" s="58"/>
      <c r="S99" s="58"/>
      <c r="T99" s="58"/>
      <c r="U99" s="58"/>
      <c r="V99" s="58"/>
      <c r="W99" s="58"/>
      <c r="X99" s="63"/>
      <c r="Y99" s="58"/>
      <c r="Z99" s="58"/>
      <c r="AA99" s="58"/>
      <c r="AB99" s="58"/>
      <c r="AC99" s="58"/>
      <c r="AD99" s="58"/>
      <c r="AE99" s="58"/>
      <c r="AF99" s="58"/>
      <c r="AG99" s="58"/>
      <c r="AH99" s="58"/>
      <c r="AI99" s="58"/>
      <c r="AJ99" s="58"/>
    </row>
    <row r="100" spans="18:36" x14ac:dyDescent="0.25">
      <c r="R100" s="58"/>
      <c r="S100" s="58"/>
      <c r="T100" s="58"/>
      <c r="U100" s="58"/>
      <c r="V100" s="58"/>
      <c r="W100" s="58"/>
      <c r="X100" s="63"/>
      <c r="Y100" s="58"/>
      <c r="Z100" s="58"/>
      <c r="AA100" s="58"/>
      <c r="AB100" s="58"/>
      <c r="AC100" s="58"/>
      <c r="AD100" s="58"/>
      <c r="AE100" s="58"/>
      <c r="AF100" s="58"/>
      <c r="AG100" s="58"/>
      <c r="AH100" s="58"/>
      <c r="AI100" s="58"/>
      <c r="AJ100" s="58"/>
    </row>
    <row r="101" spans="18:36" x14ac:dyDescent="0.25">
      <c r="R101" s="58"/>
      <c r="S101" s="58"/>
      <c r="T101" s="58"/>
      <c r="U101" s="58"/>
      <c r="V101" s="58"/>
      <c r="W101" s="58"/>
      <c r="X101" s="63"/>
      <c r="Y101" s="58"/>
      <c r="Z101" s="58"/>
      <c r="AA101" s="58"/>
      <c r="AB101" s="58"/>
      <c r="AC101" s="58"/>
      <c r="AD101" s="58"/>
      <c r="AE101" s="58"/>
      <c r="AF101" s="58"/>
      <c r="AG101" s="58"/>
      <c r="AH101" s="58"/>
      <c r="AI101" s="58"/>
      <c r="AJ101" s="58"/>
    </row>
    <row r="102" spans="18:36" x14ac:dyDescent="0.25">
      <c r="R102" s="58"/>
      <c r="S102" s="58"/>
      <c r="T102" s="58"/>
      <c r="U102" s="58"/>
      <c r="V102" s="58"/>
      <c r="W102" s="58"/>
      <c r="X102" s="63"/>
      <c r="Y102" s="58"/>
      <c r="Z102" s="58"/>
      <c r="AA102" s="58"/>
      <c r="AB102" s="58"/>
      <c r="AC102" s="58"/>
      <c r="AD102" s="58"/>
      <c r="AE102" s="58"/>
      <c r="AF102" s="58"/>
      <c r="AG102" s="58"/>
      <c r="AH102" s="58"/>
      <c r="AI102" s="58"/>
      <c r="AJ102" s="58"/>
    </row>
    <row r="103" spans="18:36" x14ac:dyDescent="0.25">
      <c r="R103" s="58"/>
      <c r="S103" s="58"/>
      <c r="T103" s="58"/>
      <c r="U103" s="58"/>
      <c r="V103" s="58"/>
      <c r="W103" s="58"/>
      <c r="X103" s="63"/>
      <c r="Y103" s="58"/>
      <c r="Z103" s="58"/>
      <c r="AA103" s="58"/>
      <c r="AB103" s="58"/>
      <c r="AC103" s="58"/>
      <c r="AD103" s="58"/>
      <c r="AE103" s="58"/>
      <c r="AF103" s="58"/>
      <c r="AG103" s="58"/>
      <c r="AH103" s="58"/>
      <c r="AI103" s="58"/>
      <c r="AJ103" s="58"/>
    </row>
  </sheetData>
  <sheetProtection sheet="1" objects="1" scenarios="1"/>
  <mergeCells count="4">
    <mergeCell ref="C1:AA1"/>
    <mergeCell ref="C2:AA2"/>
    <mergeCell ref="E40:I40"/>
    <mergeCell ref="E41:I41"/>
  </mergeCells>
  <pageMargins left="0.39370078740157483" right="0.39370078740157483" top="0.39370078740157483" bottom="0.39370078740157483" header="0.31496062992125984" footer="0.31496062992125984"/>
  <pageSetup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3</xdr:col>
                    <xdr:colOff>603250</xdr:colOff>
                    <xdr:row>7</xdr:row>
                    <xdr:rowOff>139700</xdr:rowOff>
                  </from>
                  <to>
                    <xdr:col>6</xdr:col>
                    <xdr:colOff>273050</xdr:colOff>
                    <xdr:row>9</xdr:row>
                    <xdr:rowOff>50800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4</xdr:col>
                    <xdr:colOff>0</xdr:colOff>
                    <xdr:row>9</xdr:row>
                    <xdr:rowOff>127000</xdr:rowOff>
                  </from>
                  <to>
                    <xdr:col>6</xdr:col>
                    <xdr:colOff>38100</xdr:colOff>
                    <xdr:row>11</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3</xdr:col>
                    <xdr:colOff>603250</xdr:colOff>
                    <xdr:row>11</xdr:row>
                    <xdr:rowOff>114300</xdr:rowOff>
                  </from>
                  <to>
                    <xdr:col>5</xdr:col>
                    <xdr:colOff>374650</xdr:colOff>
                    <xdr:row>13</xdr:row>
                    <xdr:rowOff>6350</xdr:rowOff>
                  </to>
                </anchor>
              </controlPr>
            </control>
          </mc:Choice>
        </mc:AlternateContent>
        <mc:AlternateContent xmlns:mc="http://schemas.openxmlformats.org/markup-compatibility/2006">
          <mc:Choice Requires="x14">
            <control shapeId="4100" r:id="rId7" name="Drop Down 4">
              <controlPr defaultSize="0" autoLine="0" autoPict="0">
                <anchor moveWithCells="1">
                  <from>
                    <xdr:col>7</xdr:col>
                    <xdr:colOff>603250</xdr:colOff>
                    <xdr:row>7</xdr:row>
                    <xdr:rowOff>133350</xdr:rowOff>
                  </from>
                  <to>
                    <xdr:col>10</xdr:col>
                    <xdr:colOff>273050</xdr:colOff>
                    <xdr:row>9</xdr:row>
                    <xdr:rowOff>50800</xdr:rowOff>
                  </to>
                </anchor>
              </controlPr>
            </control>
          </mc:Choice>
        </mc:AlternateContent>
        <mc:AlternateContent xmlns:mc="http://schemas.openxmlformats.org/markup-compatibility/2006">
          <mc:Choice Requires="x14">
            <control shapeId="4101" r:id="rId8" name="Drop Down 5">
              <controlPr defaultSize="0" autoLine="0" autoPict="0">
                <anchor moveWithCells="1">
                  <from>
                    <xdr:col>7</xdr:col>
                    <xdr:colOff>603250</xdr:colOff>
                    <xdr:row>9</xdr:row>
                    <xdr:rowOff>146050</xdr:rowOff>
                  </from>
                  <to>
                    <xdr:col>10</xdr:col>
                    <xdr:colOff>38100</xdr:colOff>
                    <xdr:row>11</xdr:row>
                    <xdr:rowOff>38100</xdr:rowOff>
                  </to>
                </anchor>
              </controlPr>
            </control>
          </mc:Choice>
        </mc:AlternateContent>
        <mc:AlternateContent xmlns:mc="http://schemas.openxmlformats.org/markup-compatibility/2006">
          <mc:Choice Requires="x14">
            <control shapeId="4102" r:id="rId9" name="Drop Down 6">
              <controlPr defaultSize="0" autoLine="0" autoPict="0">
                <anchor moveWithCells="1">
                  <from>
                    <xdr:col>7</xdr:col>
                    <xdr:colOff>603250</xdr:colOff>
                    <xdr:row>11</xdr:row>
                    <xdr:rowOff>133350</xdr:rowOff>
                  </from>
                  <to>
                    <xdr:col>9</xdr:col>
                    <xdr:colOff>374650</xdr:colOff>
                    <xdr:row>13</xdr:row>
                    <xdr:rowOff>25400</xdr:rowOff>
                  </to>
                </anchor>
              </controlPr>
            </control>
          </mc:Choice>
        </mc:AlternateContent>
        <mc:AlternateContent xmlns:mc="http://schemas.openxmlformats.org/markup-compatibility/2006">
          <mc:Choice Requires="x14">
            <control shapeId="4103" r:id="rId10" name="Drop Down 7">
              <controlPr defaultSize="0" autoLine="0" autoPict="0">
                <anchor moveWithCells="1">
                  <from>
                    <xdr:col>19</xdr:col>
                    <xdr:colOff>0</xdr:colOff>
                    <xdr:row>8</xdr:row>
                    <xdr:rowOff>133350</xdr:rowOff>
                  </from>
                  <to>
                    <xdr:col>20</xdr:col>
                    <xdr:colOff>19050</xdr:colOff>
                    <xdr:row>10</xdr:row>
                    <xdr:rowOff>38100</xdr:rowOff>
                  </to>
                </anchor>
              </controlPr>
            </control>
          </mc:Choice>
        </mc:AlternateContent>
        <mc:AlternateContent xmlns:mc="http://schemas.openxmlformats.org/markup-compatibility/2006">
          <mc:Choice Requires="x14">
            <control shapeId="4104" r:id="rId11" name="Drop Down 8">
              <controlPr defaultSize="0" autoLine="0" autoPict="0">
                <anchor moveWithCells="1">
                  <from>
                    <xdr:col>19</xdr:col>
                    <xdr:colOff>0</xdr:colOff>
                    <xdr:row>10</xdr:row>
                    <xdr:rowOff>133350</xdr:rowOff>
                  </from>
                  <to>
                    <xdr:col>20</xdr:col>
                    <xdr:colOff>6350</xdr:colOff>
                    <xdr:row>12</xdr:row>
                    <xdr:rowOff>57150</xdr:rowOff>
                  </to>
                </anchor>
              </controlPr>
            </control>
          </mc:Choice>
        </mc:AlternateContent>
        <mc:AlternateContent xmlns:mc="http://schemas.openxmlformats.org/markup-compatibility/2006">
          <mc:Choice Requires="x14">
            <control shapeId="4105" r:id="rId12" name="Drop Down 9">
              <controlPr defaultSize="0" autoLine="0" autoPict="0">
                <anchor moveWithCells="1">
                  <from>
                    <xdr:col>28</xdr:col>
                    <xdr:colOff>6350</xdr:colOff>
                    <xdr:row>8</xdr:row>
                    <xdr:rowOff>146050</xdr:rowOff>
                  </from>
                  <to>
                    <xdr:col>30</xdr:col>
                    <xdr:colOff>101600</xdr:colOff>
                    <xdr:row>10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sqref="A1:XFD1"/>
    </sheetView>
  </sheetViews>
  <sheetFormatPr defaultColWidth="15.7265625" defaultRowHeight="12.5" x14ac:dyDescent="0.25"/>
  <cols>
    <col min="1" max="1" width="15.81640625" style="1" customWidth="1"/>
    <col min="2" max="16384" width="15.7265625" style="1"/>
  </cols>
  <sheetData>
    <row r="1" spans="1:1" ht="63" customHeight="1" x14ac:dyDescent="0.25"/>
    <row r="3" spans="1:1" ht="16.5" customHeight="1" x14ac:dyDescent="0.25">
      <c r="A3" s="6" t="s">
        <v>5</v>
      </c>
    </row>
  </sheetData>
  <pageMargins left="0.75" right="0.75" top="1" bottom="1" header="0.5" footer="0.5"/>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workbookViewId="0">
      <selection activeCell="A5" sqref="A5"/>
    </sheetView>
  </sheetViews>
  <sheetFormatPr defaultRowHeight="12.5" x14ac:dyDescent="0.25"/>
  <cols>
    <col min="1" max="1" width="19" customWidth="1"/>
  </cols>
  <sheetData>
    <row r="1" spans="1:7" ht="18" customHeight="1" thickBot="1" x14ac:dyDescent="0.3">
      <c r="A1" s="8" t="s">
        <v>0</v>
      </c>
    </row>
    <row r="2" spans="1:7" ht="26.25" customHeight="1" x14ac:dyDescent="0.25">
      <c r="A2" s="9" t="s">
        <v>4</v>
      </c>
    </row>
    <row r="3" spans="1:7" ht="18.75" customHeight="1" x14ac:dyDescent="0.25">
      <c r="A3" s="10" t="s">
        <v>3</v>
      </c>
    </row>
    <row r="4" spans="1:7" ht="18.75" customHeight="1" thickBot="1" x14ac:dyDescent="0.3">
      <c r="A4" s="11" t="s">
        <v>1</v>
      </c>
    </row>
    <row r="5" spans="1:7" ht="13" thickBot="1" x14ac:dyDescent="0.3">
      <c r="A5" s="17">
        <v>1000000</v>
      </c>
    </row>
    <row r="6" spans="1:7" s="4" customFormat="1" ht="12.75" customHeight="1" thickBot="1" x14ac:dyDescent="0.3">
      <c r="A6" s="12" t="s">
        <v>2</v>
      </c>
      <c r="B6" s="5"/>
    </row>
    <row r="7" spans="1:7" x14ac:dyDescent="0.25">
      <c r="A7" s="13" t="s">
        <v>6</v>
      </c>
      <c r="B7" s="14">
        <v>1.2E-2</v>
      </c>
    </row>
    <row r="8" spans="1:7" ht="13" thickBot="1" x14ac:dyDescent="0.3">
      <c r="A8" s="15" t="s">
        <v>7</v>
      </c>
      <c r="B8" s="16" t="s">
        <v>8</v>
      </c>
    </row>
    <row r="9" spans="1:7" x14ac:dyDescent="0.25">
      <c r="A9" s="12" t="s">
        <v>2</v>
      </c>
    </row>
    <row r="14" spans="1:7" x14ac:dyDescent="0.25">
      <c r="G14" s="3"/>
    </row>
    <row r="17" spans="6:6" x14ac:dyDescent="0.25">
      <c r="F17" s="2"/>
    </row>
  </sheetData>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Data</vt:lpstr>
      <vt:lpstr>Front</vt:lpstr>
      <vt:lpstr>template_rse</vt:lpstr>
      <vt:lpstr>format</vt:lpstr>
      <vt:lpstr>Front!Print_Area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Christopher Brown</cp:lastModifiedBy>
  <cp:lastPrinted>2024-05-19T23:56:06Z</cp:lastPrinted>
  <dcterms:created xsi:type="dcterms:W3CDTF">2008-05-21T05:29:44Z</dcterms:created>
  <dcterms:modified xsi:type="dcterms:W3CDTF">2024-05-21T08:05:08Z</dcterms:modified>
</cp:coreProperties>
</file>